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sandjidu/Documents/1. Kuliah/1. S3 PEP/IAPS S3 Penelitian dan Evaluasi Pendidikan 2022/"/>
    </mc:Choice>
  </mc:AlternateContent>
  <xr:revisionPtr revIDLastSave="0" documentId="13_ncr:1_{DDB2067F-0D6C-6A45-A5C7-4807B6DFD589}" xr6:coauthVersionLast="47" xr6:coauthVersionMax="47" xr10:uidLastSave="{00000000-0000-0000-0000-000000000000}"/>
  <bookViews>
    <workbookView xWindow="16180" yWindow="500" windowWidth="17420" windowHeight="19440" xr2:uid="{00000000-000D-0000-FFFF-FFFF00000000}"/>
  </bookViews>
  <sheets>
    <sheet name="MASA STUDI" sheetId="1" r:id="rId1"/>
  </sheets>
  <definedNames>
    <definedName name="_xlnm._FilterDatabase" localSheetId="0" hidden="1">'MASA STUDI'!$A$1:$S$163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3" i="1" l="1"/>
  <c r="M169" i="1"/>
  <c r="L169" i="1"/>
  <c r="H182" i="1"/>
  <c r="H183" i="1"/>
  <c r="J180" i="1" l="1"/>
  <c r="I180" i="1"/>
  <c r="H180" i="1"/>
  <c r="G180" i="1"/>
  <c r="F180" i="1"/>
  <c r="F179" i="1"/>
  <c r="G179" i="1"/>
  <c r="H179" i="1"/>
  <c r="I179" i="1"/>
  <c r="J179" i="1"/>
  <c r="J178" i="1"/>
  <c r="I178" i="1"/>
  <c r="H178" i="1"/>
  <c r="G178" i="1"/>
  <c r="F178" i="1"/>
  <c r="G181" i="1"/>
  <c r="O171" i="1"/>
  <c r="M172" i="1"/>
  <c r="O172" i="1"/>
  <c r="O170" i="1"/>
  <c r="O169" i="1"/>
  <c r="I182" i="1"/>
  <c r="G182" i="1"/>
  <c r="I181" i="1"/>
  <c r="H181" i="1"/>
  <c r="F182" i="1"/>
  <c r="F181" i="1"/>
  <c r="I183" i="1"/>
  <c r="H184" i="1" l="1"/>
  <c r="G183" i="1"/>
  <c r="J183" i="1" l="1"/>
  <c r="J182" i="1"/>
  <c r="J181" i="1"/>
  <c r="J184" i="1" l="1"/>
  <c r="O173" i="1"/>
  <c r="J169" i="1"/>
  <c r="K170" i="1"/>
  <c r="L171" i="1"/>
  <c r="N172" i="1"/>
  <c r="M171" i="1"/>
  <c r="M170" i="1"/>
  <c r="L170" i="1"/>
  <c r="K169" i="1"/>
  <c r="N171" i="1" l="1"/>
  <c r="N170" i="1"/>
  <c r="N169" i="1"/>
</calcChain>
</file>

<file path=xl/sharedStrings.xml><?xml version="1.0" encoding="utf-8"?>
<sst xmlns="http://schemas.openxmlformats.org/spreadsheetml/2006/main" count="1117" uniqueCount="610">
  <si>
    <t>#</t>
  </si>
  <si>
    <t>Nim</t>
  </si>
  <si>
    <t>Nama</t>
  </si>
  <si>
    <t>IPK</t>
  </si>
  <si>
    <t>Cuti Kuliah</t>
  </si>
  <si>
    <t>Masa Studi</t>
  </si>
  <si>
    <t>Predikat</t>
  </si>
  <si>
    <t>Tempat Lahir</t>
  </si>
  <si>
    <t>Tanggal Lahir</t>
  </si>
  <si>
    <t>Tanggal Lulus</t>
  </si>
  <si>
    <t>1</t>
  </si>
  <si>
    <t>(not set)</t>
  </si>
  <si>
    <t>1970-01-01</t>
  </si>
  <si>
    <t>2</t>
  </si>
  <si>
    <t>3</t>
  </si>
  <si>
    <t>4</t>
  </si>
  <si>
    <t>5</t>
  </si>
  <si>
    <t>6</t>
  </si>
  <si>
    <t>7</t>
  </si>
  <si>
    <t>06701261011</t>
  </si>
  <si>
    <t>SURANTO</t>
  </si>
  <si>
    <t>3.47</t>
  </si>
  <si>
    <t>notset</t>
  </si>
  <si>
    <t>2013-09-29</t>
  </si>
  <si>
    <t>8</t>
  </si>
  <si>
    <t>10701261006</t>
  </si>
  <si>
    <t>ENY WINARYATI</t>
  </si>
  <si>
    <t>3.56</t>
  </si>
  <si>
    <t>9</t>
  </si>
  <si>
    <t>3.44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</si>
  <si>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</si>
  <si>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</si>
  <si>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</si>
  <si>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</si>
  <si>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</si>
  <si>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</si>
  <si>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</si>
  <si>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</si>
  <si>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</si>
  <si>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</si>
  <si>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3.57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</si>
  <si>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</si>
  <si>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</si>
  <si>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</si>
  <si>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</si>
  <si>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</si>
  <si>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</si>
  <si>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</si>
  <si>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</si>
  <si>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</si>
  <si>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</si>
  <si>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3.67</t>
  </si>
  <si>
    <t>30</t>
  </si>
  <si>
    <t>31</t>
  </si>
  <si>
    <t>32</t>
  </si>
  <si>
    <t>33</t>
  </si>
  <si>
    <t>34</t>
  </si>
  <si>
    <t>35</t>
  </si>
  <si>
    <t>3.55</t>
  </si>
  <si>
    <t>36</t>
  </si>
  <si>
    <t>3.33</t>
  </si>
  <si>
    <t>0</t>
  </si>
  <si>
    <t>Sangat Memuaskan (Very Satisfactory)</t>
  </si>
  <si>
    <t>3.82</t>
  </si>
  <si>
    <t>3.75</t>
  </si>
  <si>
    <t>3.43</t>
  </si>
  <si>
    <t>Dengan Pujian (Cum Laude)</t>
  </si>
  <si>
    <t>Yogyakarta</t>
  </si>
  <si>
    <t>TAHUN LULUS</t>
  </si>
  <si>
    <t>2014-01-30</t>
  </si>
  <si>
    <t>2014-04-29</t>
  </si>
  <si>
    <t>2014-10-31</t>
  </si>
  <si>
    <t>2014-11-29</t>
  </si>
  <si>
    <t>2014-09-30</t>
  </si>
  <si>
    <t>2014-12-31</t>
  </si>
  <si>
    <t>3.78</t>
  </si>
  <si>
    <t>KLATEN</t>
  </si>
  <si>
    <t>04701261006</t>
  </si>
  <si>
    <t>Sriyono</t>
  </si>
  <si>
    <t>SUKOHARJO</t>
  </si>
  <si>
    <t>1971-02-13</t>
  </si>
  <si>
    <t>2014-05-31</t>
  </si>
  <si>
    <t>04701261011</t>
  </si>
  <si>
    <t>SUDIWANTO</t>
  </si>
  <si>
    <t>KUDUS, 17 FEBRUARI 1957</t>
  </si>
  <si>
    <t>04701261017</t>
  </si>
  <si>
    <t>DRS. M. DUSKRI</t>
  </si>
  <si>
    <t>KEUMUMU LABUHAN HAJI, ACEH, 29 SEPTEMBER 1970</t>
  </si>
  <si>
    <t>04701261019</t>
  </si>
  <si>
    <t>IWAN SUPARDI</t>
  </si>
  <si>
    <t>KP. ILIR KANTOR, 26 DESEMBER 1966</t>
  </si>
  <si>
    <t>04701261023</t>
  </si>
  <si>
    <t>CHIBANU ASLAM</t>
  </si>
  <si>
    <t>YOGYAKARTA, 21 JULI 1960</t>
  </si>
  <si>
    <t>2014-04-30</t>
  </si>
  <si>
    <t>05701261005</t>
  </si>
  <si>
    <t>BUDI RAHARJA</t>
  </si>
  <si>
    <t>NGANJUK, 12 JANUARI 1957</t>
  </si>
  <si>
    <t>06701261005</t>
  </si>
  <si>
    <t>Wiwi Isnaeni</t>
  </si>
  <si>
    <t>BANYUMAS</t>
  </si>
  <si>
    <t>1958-08-02</t>
  </si>
  <si>
    <t>06701261007</t>
  </si>
  <si>
    <t>Nurrahmah</t>
  </si>
  <si>
    <t>DOMPU</t>
  </si>
  <si>
    <t>1974-12-20</t>
  </si>
  <si>
    <t>07701261002</t>
  </si>
  <si>
    <t>DRA.HANNA SRI MUDJILAH</t>
  </si>
  <si>
    <t>PURWOKERTO, 1 DESEMBER 1960</t>
  </si>
  <si>
    <t>07701261005</t>
  </si>
  <si>
    <t>Harsul Maddini</t>
  </si>
  <si>
    <t>BONE-BONE</t>
  </si>
  <si>
    <t>1953-05-09</t>
  </si>
  <si>
    <t>07701261012</t>
  </si>
  <si>
    <t>Abadyo</t>
  </si>
  <si>
    <t>LUMAJANG</t>
  </si>
  <si>
    <t>1952-04-24</t>
  </si>
  <si>
    <t>07701261015</t>
  </si>
  <si>
    <t>SHODIQ</t>
  </si>
  <si>
    <t>Pati, 05-12-1968</t>
  </si>
  <si>
    <t>2014-07-26</t>
  </si>
  <si>
    <t>08701261003</t>
  </si>
  <si>
    <t>WIDHIASTUTI</t>
  </si>
  <si>
    <t>SLEMAN, 15 NOVEMBER 1972</t>
  </si>
  <si>
    <t>08701261016</t>
  </si>
  <si>
    <t>GUNTUR</t>
  </si>
  <si>
    <t>SLEMAN, 26 SEPTEMBER 1981</t>
  </si>
  <si>
    <t>08701261020</t>
  </si>
  <si>
    <t>Syamsul Bahar</t>
  </si>
  <si>
    <t>BULUKUMBA</t>
  </si>
  <si>
    <t>1956-01-18</t>
  </si>
  <si>
    <t>08701269007</t>
  </si>
  <si>
    <t>BAHRUDIN</t>
  </si>
  <si>
    <t>TEGAL, 31 DESEMBER 1967</t>
  </si>
  <si>
    <t>2014-03-29</t>
  </si>
  <si>
    <t>08701269012</t>
  </si>
  <si>
    <t>SOFYAN HADI</t>
  </si>
  <si>
    <t>Jember, 14-05-1975</t>
  </si>
  <si>
    <t>2014-06-30</t>
  </si>
  <si>
    <t>08701269014</t>
  </si>
  <si>
    <t>NURYANA</t>
  </si>
  <si>
    <t>Indramayu, 11-06-1971</t>
  </si>
  <si>
    <t>09701261001</t>
  </si>
  <si>
    <t>SRI YANTINAH</t>
  </si>
  <si>
    <t>SURAKARTA, 4 DESEMBER 1969</t>
  </si>
  <si>
    <t>09701261004</t>
  </si>
  <si>
    <t>Enny Wijayanti</t>
  </si>
  <si>
    <t>SURAKARTA</t>
  </si>
  <si>
    <t>1957-10-28</t>
  </si>
  <si>
    <t>09701261007</t>
  </si>
  <si>
    <t>ANAK AGUNG PURWA ANTARA</t>
  </si>
  <si>
    <t>Batanbuah, 27-02-1960</t>
  </si>
  <si>
    <t>09701261009</t>
  </si>
  <si>
    <t>DINA HURIATY</t>
  </si>
  <si>
    <t>BANJARMASIN, 6 MEI 1970</t>
  </si>
  <si>
    <t>09701261014</t>
  </si>
  <si>
    <t>MONIKA GULTOM</t>
  </si>
  <si>
    <t>JAYAPURA, 27 FEBRUARI 1973</t>
  </si>
  <si>
    <t>09701261015</t>
  </si>
  <si>
    <t>HESTI  SADTYADI</t>
  </si>
  <si>
    <t>WONOGIRI, 15 JUNI 1971</t>
  </si>
  <si>
    <t>09701261019</t>
  </si>
  <si>
    <t>SAMRITIN</t>
  </si>
  <si>
    <t>KORIHI</t>
  </si>
  <si>
    <t>1975-05-05</t>
  </si>
  <si>
    <t>10701261005</t>
  </si>
  <si>
    <t>AKIF KHILMIYAH</t>
  </si>
  <si>
    <t>DEMAK</t>
  </si>
  <si>
    <t>1968-02-12</t>
  </si>
  <si>
    <t>10701261007</t>
  </si>
  <si>
    <t>EDI ISTIYONO</t>
  </si>
  <si>
    <t>KULONPROGO, 7 MARET 1968</t>
  </si>
  <si>
    <t>10701261008</t>
  </si>
  <si>
    <t>SUPAHAR</t>
  </si>
  <si>
    <t>Kulon Progo, 15-03-1968</t>
  </si>
  <si>
    <t>10701261013</t>
  </si>
  <si>
    <t>I WAYAN GUNARTHA</t>
  </si>
  <si>
    <t>SANGEH, 21 DESEMBER 1965</t>
  </si>
  <si>
    <t>10701261014</t>
  </si>
  <si>
    <t>ZAENAL FANANI</t>
  </si>
  <si>
    <t>BLITAR, 1 MEI 1962</t>
  </si>
  <si>
    <t>10701269003</t>
  </si>
  <si>
    <t>RETNO WAHYUNINGSIH</t>
  </si>
  <si>
    <t>JAKARTA</t>
  </si>
  <si>
    <t>1978-11-16</t>
  </si>
  <si>
    <t>10701269009</t>
  </si>
  <si>
    <t>MUYASAROH</t>
  </si>
  <si>
    <t>Sleman, 07-05-1966</t>
  </si>
  <si>
    <t>11701261002</t>
  </si>
  <si>
    <t>OFIANTO</t>
  </si>
  <si>
    <t>CURUP</t>
  </si>
  <si>
    <t>1982-10-10</t>
  </si>
  <si>
    <t>11701261011</t>
  </si>
  <si>
    <t>SUGIYANTO</t>
  </si>
  <si>
    <t xml:space="preserve">SLEMAN </t>
  </si>
  <si>
    <t>1958-09-08</t>
  </si>
  <si>
    <t>04701261016</t>
  </si>
  <si>
    <t>SARJILAH</t>
  </si>
  <si>
    <t>3.17</t>
  </si>
  <si>
    <t>Memuaskan (Satisfactory)</t>
  </si>
  <si>
    <t>1965-04-13</t>
  </si>
  <si>
    <t>2015-03-31</t>
  </si>
  <si>
    <t>08701261012</t>
  </si>
  <si>
    <t>RUMI WIHARSIH</t>
  </si>
  <si>
    <t>Pati</t>
  </si>
  <si>
    <t>1962-04-24</t>
  </si>
  <si>
    <t>2015-06-30</t>
  </si>
  <si>
    <t>08701269006</t>
  </si>
  <si>
    <t>AMIR SYAMSUDIN</t>
  </si>
  <si>
    <t>Ciamis</t>
  </si>
  <si>
    <t>2015-07-25</t>
  </si>
  <si>
    <t>08701269008</t>
  </si>
  <si>
    <t>Sahraini</t>
  </si>
  <si>
    <t>LAMUNRE</t>
  </si>
  <si>
    <t>1970-12-31</t>
  </si>
  <si>
    <t>2015-01-31</t>
  </si>
  <si>
    <t>08701269011</t>
  </si>
  <si>
    <t>KHURIYAH</t>
  </si>
  <si>
    <t>Banyumas</t>
  </si>
  <si>
    <t>1973-12-15</t>
  </si>
  <si>
    <t>2015-12-31</t>
  </si>
  <si>
    <t>09701261012</t>
  </si>
  <si>
    <t>Yuli Prihatni</t>
  </si>
  <si>
    <t>CILACAP</t>
  </si>
  <si>
    <t>1981-07-07</t>
  </si>
  <si>
    <t>10701261001</t>
  </si>
  <si>
    <t>Wasidi</t>
  </si>
  <si>
    <t>BANTUL</t>
  </si>
  <si>
    <t>1958-01-16</t>
  </si>
  <si>
    <t>2015-10-31</t>
  </si>
  <si>
    <t>10701261011</t>
  </si>
  <si>
    <t>Sebastianus Widanarto Prijowuntato</t>
  </si>
  <si>
    <t>Tegal</t>
  </si>
  <si>
    <t>1971-01-21</t>
  </si>
  <si>
    <t>11701261008</t>
  </si>
  <si>
    <t>Raden Rosnawati</t>
  </si>
  <si>
    <t>INDRAGIRI HULU</t>
  </si>
  <si>
    <t>1967-12-20</t>
  </si>
  <si>
    <t>2015-08-31</t>
  </si>
  <si>
    <t>11701269005</t>
  </si>
  <si>
    <t>David</t>
  </si>
  <si>
    <t>Situmbuk</t>
  </si>
  <si>
    <t>1971-03-23</t>
  </si>
  <si>
    <t>2016-04-30</t>
  </si>
  <si>
    <t>2016-08-31</t>
  </si>
  <si>
    <t>2016-01-30</t>
  </si>
  <si>
    <t>2016-12-30</t>
  </si>
  <si>
    <t>2016-07-30</t>
  </si>
  <si>
    <t>2016-06-30</t>
  </si>
  <si>
    <t>Bantul</t>
  </si>
  <si>
    <t>Kriswantoro</t>
  </si>
  <si>
    <t>Purbalingga</t>
  </si>
  <si>
    <t>2016-10-28</t>
  </si>
  <si>
    <t>05701261015</t>
  </si>
  <si>
    <t>ESTU WIDODO</t>
  </si>
  <si>
    <t>Banyuwangi</t>
  </si>
  <si>
    <t>1968-05-20</t>
  </si>
  <si>
    <t>07701261004</t>
  </si>
  <si>
    <t>MARJUKI</t>
  </si>
  <si>
    <t>SLEMAN</t>
  </si>
  <si>
    <t>1964-03-08</t>
  </si>
  <si>
    <t>2016-09-30</t>
  </si>
  <si>
    <t>07701261016</t>
  </si>
  <si>
    <t>JU'SUBAIDI</t>
  </si>
  <si>
    <t>Ponorogo</t>
  </si>
  <si>
    <t>1960-05-16</t>
  </si>
  <si>
    <t>08701261004</t>
  </si>
  <si>
    <t>RACHMADI WIDDIHARTO</t>
  </si>
  <si>
    <t>1968-05-21</t>
  </si>
  <si>
    <t>08701261005</t>
  </si>
  <si>
    <t>ADI WIJAYA</t>
  </si>
  <si>
    <t>Sleman</t>
  </si>
  <si>
    <t>1968-09-21</t>
  </si>
  <si>
    <t>08701261022</t>
  </si>
  <si>
    <t>ANIDI</t>
  </si>
  <si>
    <t>Boneatiro</t>
  </si>
  <si>
    <t>1976-12-31</t>
  </si>
  <si>
    <t>08701269009</t>
  </si>
  <si>
    <t>RUMYATI</t>
  </si>
  <si>
    <t>Natar Lampung Selatan</t>
  </si>
  <si>
    <t>1969-02-07</t>
  </si>
  <si>
    <t>08701269010</t>
  </si>
  <si>
    <t>SOVIA MAS AYU</t>
  </si>
  <si>
    <t>Tanjung Karang</t>
  </si>
  <si>
    <t>1976-11-30</t>
  </si>
  <si>
    <t>08701269019</t>
  </si>
  <si>
    <t>DWI ISTIYANI</t>
  </si>
  <si>
    <t>Tonjong</t>
  </si>
  <si>
    <t>1975-06-23</t>
  </si>
  <si>
    <t>08701269020</t>
  </si>
  <si>
    <t>DARODJAT</t>
  </si>
  <si>
    <t>1970-09-26</t>
  </si>
  <si>
    <t>09701261006</t>
  </si>
  <si>
    <t>Sugiyanta</t>
  </si>
  <si>
    <t>Tempel, Sleman</t>
  </si>
  <si>
    <t>1968-06-19</t>
  </si>
  <si>
    <t>09701261013</t>
  </si>
  <si>
    <t>Sugiyono</t>
  </si>
  <si>
    <t>SRAGEN</t>
  </si>
  <si>
    <t>1953-04-12</t>
  </si>
  <si>
    <t>09701261017</t>
  </si>
  <si>
    <t>Slamet Wijono</t>
  </si>
  <si>
    <t>1972-10-05</t>
  </si>
  <si>
    <t>10701261002</t>
  </si>
  <si>
    <t>Aisiah</t>
  </si>
  <si>
    <t>PILADANG</t>
  </si>
  <si>
    <t>1981-06-15</t>
  </si>
  <si>
    <t>10701261003</t>
  </si>
  <si>
    <t>R. Yudhi Satria Restu Artosandi</t>
  </si>
  <si>
    <t>1972-07-01</t>
  </si>
  <si>
    <t>11701261005</t>
  </si>
  <si>
    <t>Wirman Kasmayadi</t>
  </si>
  <si>
    <t>GUNUNG KEDUL</t>
  </si>
  <si>
    <t>1973-12-31</t>
  </si>
  <si>
    <t>2016-05-31</t>
  </si>
  <si>
    <t>11701261006</t>
  </si>
  <si>
    <t>Rahmawati</t>
  </si>
  <si>
    <t>Banten</t>
  </si>
  <si>
    <t>1979-08-23</t>
  </si>
  <si>
    <t>11701261007</t>
  </si>
  <si>
    <t>Andi Ulfa Tenri Pada</t>
  </si>
  <si>
    <t>BANTAENG</t>
  </si>
  <si>
    <t>1983-04-21</t>
  </si>
  <si>
    <t>11701269002</t>
  </si>
  <si>
    <t>Noer Hidayah</t>
  </si>
  <si>
    <t>BOJONEGORO</t>
  </si>
  <si>
    <t>1977-01-09</t>
  </si>
  <si>
    <t>12701261004</t>
  </si>
  <si>
    <t>Idwin Irma Krisna</t>
  </si>
  <si>
    <t>JAKARTA  SELATAN</t>
  </si>
  <si>
    <t>1973-10-22</t>
  </si>
  <si>
    <t>12701261010</t>
  </si>
  <si>
    <t>Risky Setiawan</t>
  </si>
  <si>
    <t>Kudus</t>
  </si>
  <si>
    <t>1987-07-25</t>
  </si>
  <si>
    <t>12701269004</t>
  </si>
  <si>
    <t>Jatu Kaannaha Putri</t>
  </si>
  <si>
    <t>1980-12-08</t>
  </si>
  <si>
    <t>12701269006</t>
  </si>
  <si>
    <t>Hari Soegiharto</t>
  </si>
  <si>
    <t>SURABAYA</t>
  </si>
  <si>
    <t>1966-08-21</t>
  </si>
  <si>
    <t>12701269009</t>
  </si>
  <si>
    <t>Junus Simangunsong</t>
  </si>
  <si>
    <t>PANAMPARAN</t>
  </si>
  <si>
    <t>1969-05-05</t>
  </si>
  <si>
    <t>Klaten</t>
  </si>
  <si>
    <t>2017-06-14</t>
  </si>
  <si>
    <t>Magelang</t>
  </si>
  <si>
    <t>Sragen</t>
  </si>
  <si>
    <t>2017-08-30</t>
  </si>
  <si>
    <t>05701261018</t>
  </si>
  <si>
    <t>WIJI SUPARNO</t>
  </si>
  <si>
    <t>1968-07-18</t>
  </si>
  <si>
    <t>06701261009</t>
  </si>
  <si>
    <t>BUDI NAINI MINDYARTO</t>
  </si>
  <si>
    <t>1960-05-11</t>
  </si>
  <si>
    <t>2017-11-04</t>
  </si>
  <si>
    <t>07701261001</t>
  </si>
  <si>
    <t>MOHAMAD JOKO SUSILO</t>
  </si>
  <si>
    <t>1977-02-08</t>
  </si>
  <si>
    <t>2017-07-20</t>
  </si>
  <si>
    <t>07701261008</t>
  </si>
  <si>
    <t>GANUNG ANGGRAENI</t>
  </si>
  <si>
    <t>Situbondo</t>
  </si>
  <si>
    <t>1959-05-08</t>
  </si>
  <si>
    <t>2017-08-23</t>
  </si>
  <si>
    <t>08701261001</t>
  </si>
  <si>
    <t>IWAN SUHARDI</t>
  </si>
  <si>
    <t>1970-02-07</t>
  </si>
  <si>
    <t>2017-10-14</t>
  </si>
  <si>
    <t>08701261002</t>
  </si>
  <si>
    <t>EDI SUBARKAH</t>
  </si>
  <si>
    <t>1960-11-02</t>
  </si>
  <si>
    <t>2017-12-20</t>
  </si>
  <si>
    <t>08701269013</t>
  </si>
  <si>
    <t>JAMILAH</t>
  </si>
  <si>
    <t>Rembang</t>
  </si>
  <si>
    <t>1981-07-26</t>
  </si>
  <si>
    <t>2017-05-26</t>
  </si>
  <si>
    <t>09701261002</t>
  </si>
  <si>
    <t>Agus Susworo Dwi Marhaendro</t>
  </si>
  <si>
    <t>1971-08-08</t>
  </si>
  <si>
    <t>2017-07-19</t>
  </si>
  <si>
    <t>09701261008</t>
  </si>
  <si>
    <t>Suwarno</t>
  </si>
  <si>
    <t>1964-08-14</t>
  </si>
  <si>
    <t>2017-06-16</t>
  </si>
  <si>
    <t>10701261009</t>
  </si>
  <si>
    <t>Suwahono</t>
  </si>
  <si>
    <t>Semarang</t>
  </si>
  <si>
    <t>1972-05-20</t>
  </si>
  <si>
    <t>2017-06-06</t>
  </si>
  <si>
    <t>10701261012</t>
  </si>
  <si>
    <t>Sri Utari</t>
  </si>
  <si>
    <t>1969-02-18</t>
  </si>
  <si>
    <t>2017-05-12</t>
  </si>
  <si>
    <t>10701269007</t>
  </si>
  <si>
    <t>Mardiana</t>
  </si>
  <si>
    <t>Metro</t>
  </si>
  <si>
    <t>1974-01-14</t>
  </si>
  <si>
    <t>2017-04-13</t>
  </si>
  <si>
    <t>11701269004</t>
  </si>
  <si>
    <t>Umi Faizah</t>
  </si>
  <si>
    <t>1974-04-06</t>
  </si>
  <si>
    <t>2017-11-15</t>
  </si>
  <si>
    <t>12701261011</t>
  </si>
  <si>
    <t>Elsina Sarah Tamaela</t>
  </si>
  <si>
    <t>Ambon</t>
  </si>
  <si>
    <t>1977-06-13</t>
  </si>
  <si>
    <t>2017-10-07</t>
  </si>
  <si>
    <t>12701269007</t>
  </si>
  <si>
    <t>Samsul Hadi</t>
  </si>
  <si>
    <t>Mamben Lauq</t>
  </si>
  <si>
    <t>1970-06-07</t>
  </si>
  <si>
    <t>2017-02-07</t>
  </si>
  <si>
    <t>12701269008</t>
  </si>
  <si>
    <t>Mustaghfirin Amin</t>
  </si>
  <si>
    <t>Demak</t>
  </si>
  <si>
    <t>1958-06-25</t>
  </si>
  <si>
    <t>2017-09-04</t>
  </si>
  <si>
    <t>13701261010</t>
  </si>
  <si>
    <t>Helmiah Suryani</t>
  </si>
  <si>
    <t>SAMARINDA</t>
  </si>
  <si>
    <t>1966-06-16</t>
  </si>
  <si>
    <t>13701261011</t>
  </si>
  <si>
    <t>Ari Setiawan</t>
  </si>
  <si>
    <t>Karanganyar</t>
  </si>
  <si>
    <t>1982-03-05</t>
  </si>
  <si>
    <t>13701261014</t>
  </si>
  <si>
    <t>Syukrul Hamdi</t>
  </si>
  <si>
    <t>Pancor</t>
  </si>
  <si>
    <t>1985-07-07</t>
  </si>
  <si>
    <t>2017-07-27</t>
  </si>
  <si>
    <t>14701261004</t>
  </si>
  <si>
    <t>Herwin</t>
  </si>
  <si>
    <t>Macanre</t>
  </si>
  <si>
    <t>1989-04-03</t>
  </si>
  <si>
    <t>Jakarta</t>
  </si>
  <si>
    <t>05701261008</t>
  </si>
  <si>
    <t>HARI YULIARTO</t>
  </si>
  <si>
    <t>1967-07-01</t>
  </si>
  <si>
    <t>2018-12-14</t>
  </si>
  <si>
    <t>08701269003</t>
  </si>
  <si>
    <t>AGUS SUTIYONO</t>
  </si>
  <si>
    <t>1973-07-10</t>
  </si>
  <si>
    <t>2018-02-07</t>
  </si>
  <si>
    <t>10701261004</t>
  </si>
  <si>
    <t>Karnadi</t>
  </si>
  <si>
    <t>Pemalang</t>
  </si>
  <si>
    <t>1968-03-17</t>
  </si>
  <si>
    <t>2018-12-04</t>
  </si>
  <si>
    <t>10701261010</t>
  </si>
  <si>
    <t>Iskandar Tsani</t>
  </si>
  <si>
    <t>Kediri</t>
  </si>
  <si>
    <t>1964-06-01</t>
  </si>
  <si>
    <t>2018-01-09</t>
  </si>
  <si>
    <t>10701269001</t>
  </si>
  <si>
    <t>Helen Sabera Adib</t>
  </si>
  <si>
    <t>Palembang</t>
  </si>
  <si>
    <t>1979-01-04</t>
  </si>
  <si>
    <t>2018-11-05</t>
  </si>
  <si>
    <t>11701261010</t>
  </si>
  <si>
    <t>Kana Hidayati</t>
  </si>
  <si>
    <t>Juwiring Klaten</t>
  </si>
  <si>
    <t>1977-05-10</t>
  </si>
  <si>
    <t>2018-05-23</t>
  </si>
  <si>
    <t>11701269003</t>
  </si>
  <si>
    <t>Sarjono</t>
  </si>
  <si>
    <t>1967-01-06</t>
  </si>
  <si>
    <t>2018-02-12</t>
  </si>
  <si>
    <t>14701261003</t>
  </si>
  <si>
    <t>Dedek Andrian</t>
  </si>
  <si>
    <t>Selatpanjang</t>
  </si>
  <si>
    <t>1988-12-06</t>
  </si>
  <si>
    <t>2018-05-15</t>
  </si>
  <si>
    <t>Cirebon</t>
  </si>
  <si>
    <t>DWIYONO</t>
  </si>
  <si>
    <t>FAUZI</t>
  </si>
  <si>
    <t>Tuban</t>
  </si>
  <si>
    <t>SRI TUTUR MARTANINGSIH</t>
  </si>
  <si>
    <t>SUPARTO</t>
  </si>
  <si>
    <t>Lamongan</t>
  </si>
  <si>
    <t>Sri Budyartati</t>
  </si>
  <si>
    <t>Delanggu</t>
  </si>
  <si>
    <t>Multazam</t>
  </si>
  <si>
    <t>Subar Junanto</t>
  </si>
  <si>
    <t>Siti Choiriyah</t>
  </si>
  <si>
    <t xml:space="preserve">Trenggalek </t>
  </si>
  <si>
    <t>Isfarudi</t>
  </si>
  <si>
    <t>Suparman</t>
  </si>
  <si>
    <t>Elly Arliani</t>
  </si>
  <si>
    <t>Bengkulu</t>
  </si>
  <si>
    <t>Cecep Sukria Sumantri</t>
  </si>
  <si>
    <t>Depok</t>
  </si>
  <si>
    <t>Ali Muhson</t>
  </si>
  <si>
    <t>Jepara</t>
  </si>
  <si>
    <t>Peni Susapti</t>
  </si>
  <si>
    <t>Budi Manfa'at</t>
  </si>
  <si>
    <t>Mojokerto</t>
  </si>
  <si>
    <t>Muamar Surawidarto</t>
  </si>
  <si>
    <t>Fathnuryati Hidayah</t>
  </si>
  <si>
    <t>Muhammad Nursa'ban</t>
  </si>
  <si>
    <t>Kuningan</t>
  </si>
  <si>
    <t>Muslim Gani</t>
  </si>
  <si>
    <t>Bula Kecamatan Pulau Ternate</t>
  </si>
  <si>
    <t>Budi Harjo</t>
  </si>
  <si>
    <t>Surakarta</t>
  </si>
  <si>
    <t>Andhita Dessy Wulansari</t>
  </si>
  <si>
    <t>Surabaya</t>
  </si>
  <si>
    <t>Memet Sudaryanto</t>
  </si>
  <si>
    <t>Gunungkidul</t>
  </si>
  <si>
    <t>Rahayu Retnaningsih</t>
  </si>
  <si>
    <t>klaten</t>
  </si>
  <si>
    <t>06701261010</t>
  </si>
  <si>
    <t>07701261010</t>
  </si>
  <si>
    <t>08701261019</t>
  </si>
  <si>
    <t>08701269016</t>
  </si>
  <si>
    <t>09701261016</t>
  </si>
  <si>
    <t>Umum Budi Karyanto</t>
  </si>
  <si>
    <t>1971-07-01</t>
  </si>
  <si>
    <t>2020-02-04</t>
  </si>
  <si>
    <t>Sumantri</t>
  </si>
  <si>
    <t>1968-11-20</t>
  </si>
  <si>
    <t>2020-05-11</t>
  </si>
  <si>
    <t>Heru Budi Utomo</t>
  </si>
  <si>
    <t>Secang, Magelang</t>
  </si>
  <si>
    <t>1966-02-15</t>
  </si>
  <si>
    <t>2020-07-28</t>
  </si>
  <si>
    <t>Widowati Pusporini</t>
  </si>
  <si>
    <t>1983-02-07</t>
  </si>
  <si>
    <t>2020-05-14</t>
  </si>
  <si>
    <t>Friyatmi</t>
  </si>
  <si>
    <t>Batu Palano</t>
  </si>
  <si>
    <t>1982-05-14</t>
  </si>
  <si>
    <t>2020-02-26</t>
  </si>
  <si>
    <t>Supianto</t>
  </si>
  <si>
    <t>Sumenep</t>
  </si>
  <si>
    <t>1983-03-12</t>
  </si>
  <si>
    <t>2020-06-02</t>
  </si>
  <si>
    <t>Lian G. Otaya</t>
  </si>
  <si>
    <t>Limehe Barat</t>
  </si>
  <si>
    <t>1982-03-20</t>
  </si>
  <si>
    <t>2020-01-13</t>
  </si>
  <si>
    <t>Nur Tjahjono Suharto</t>
  </si>
  <si>
    <t>Sorong, Papua</t>
  </si>
  <si>
    <t>1971-04-19</t>
  </si>
  <si>
    <t>2020-08-12</t>
  </si>
  <si>
    <t>Khaerudin</t>
  </si>
  <si>
    <t>1976-06-06</t>
  </si>
  <si>
    <t>2020-06-08</t>
  </si>
  <si>
    <t>Shaleh</t>
  </si>
  <si>
    <t>1977-02-17</t>
  </si>
  <si>
    <t>2020-07-17</t>
  </si>
  <si>
    <t>M. Zainudin</t>
  </si>
  <si>
    <t>Bojonegoro</t>
  </si>
  <si>
    <t>1987-01-16</t>
  </si>
  <si>
    <t>2020-06-16</t>
  </si>
  <si>
    <t>Elvin Yusliana Ekawati</t>
  </si>
  <si>
    <t>Fadil</t>
  </si>
  <si>
    <t>Budi Aryanto</t>
  </si>
  <si>
    <t>Minhayati Saleh</t>
  </si>
  <si>
    <t>Joko Subando</t>
  </si>
  <si>
    <t>Citra Nurmalita</t>
  </si>
  <si>
    <t>Fitri Wulandari</t>
  </si>
  <si>
    <t>Abdul Manaf</t>
  </si>
  <si>
    <t>Samsul Arifin</t>
  </si>
  <si>
    <t>Sintha Sih Dewanti</t>
  </si>
  <si>
    <t>TS</t>
  </si>
  <si>
    <t>Trisna Widyana</t>
  </si>
  <si>
    <t>Yurizka Melia Sari</t>
  </si>
  <si>
    <t>Syahrul Ramadhan</t>
  </si>
  <si>
    <t>Sumaryanta</t>
  </si>
  <si>
    <t>Retno Widyaningrum</t>
  </si>
  <si>
    <t>TS-2</t>
  </si>
  <si>
    <t>TS-1</t>
  </si>
  <si>
    <t>TS-3</t>
  </si>
  <si>
    <t>TS-4</t>
  </si>
  <si>
    <t>TS-5</t>
  </si>
  <si>
    <t>TS-6</t>
  </si>
  <si>
    <t>TS-7</t>
  </si>
  <si>
    <t>TS-8</t>
  </si>
  <si>
    <t>THN MASUK</t>
  </si>
  <si>
    <t>04</t>
  </si>
  <si>
    <t>05</t>
  </si>
  <si>
    <t>'05</t>
  </si>
  <si>
    <t>06</t>
  </si>
  <si>
    <t>'06</t>
  </si>
  <si>
    <t>07</t>
  </si>
  <si>
    <t>'07</t>
  </si>
  <si>
    <t>08</t>
  </si>
  <si>
    <t>'08</t>
  </si>
  <si>
    <t>09</t>
  </si>
  <si>
    <t>'09</t>
  </si>
  <si>
    <t>Tahun Masuk</t>
  </si>
  <si>
    <t>Jumlah Mahasiswa Diterima</t>
  </si>
  <si>
    <r>
      <t>﻿</t>
    </r>
    <r>
      <rPr>
        <b/>
        <sz val="10"/>
        <color rgb="FF000000"/>
        <rFont val="Arial"/>
        <family val="2"/>
      </rPr>
      <t>Jumlah Mahasiswa yang Lulus pada …</t>
    </r>
  </si>
  <si>
    <t>Jumlah Lulusan sd Akhir TS</t>
  </si>
  <si>
    <t>Rata-Rata Masa Studi</t>
  </si>
  <si>
    <t>Akhir</t>
  </si>
  <si>
    <t>Tahun Lulus</t>
  </si>
  <si>
    <t>Rata-rata masa Studi</t>
  </si>
  <si>
    <t>Muh Shodiq</t>
  </si>
  <si>
    <t>Suciati</t>
  </si>
  <si>
    <t>Jumlah Lulusan</t>
  </si>
  <si>
    <t>Min</t>
  </si>
  <si>
    <t>Rata-rata</t>
  </si>
  <si>
    <t>Max</t>
  </si>
  <si>
    <t>Noening Andrijati</t>
  </si>
  <si>
    <t>Ana Taqwa 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</si>
</sst>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7" x14ac:knownFonts="1">
    <font>
      <sz val="11"/>
      <color indexed="8"/>
      <name val="Calibri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E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theme="1" tint="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Fill="0" applyProtection="0"/>
    <xf numFmtId="9" fontId="14" fillId="0" borderId="0" applyFont="0" applyFill="0" applyBorder="0" applyAlignment="0" applyProtection="0"/>
  </cellStyleXfs>
  <cellXfs count="115">
    <xf numFmtId="0" fontId="0" fillId="0" borderId="0" xfId="0" applyFill="1" applyProtection="1"/>
    <xf numFmtId="0" fontId="1" fillId="2" borderId="0" xfId="0" applyFont="1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2" fontId="0" fillId="0" borderId="0" xfId="0" applyNumberForma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2" fontId="7" fillId="3" borderId="0" xfId="0" applyNumberFormat="1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"/>
    </xf>
    <xf numFmtId="0" fontId="0" fillId="4" borderId="0" xfId="0" applyFill="1" applyProtection="1"/>
    <xf numFmtId="0" fontId="0" fillId="5" borderId="0" xfId="0" applyFill="1" applyAlignment="1" applyProtection="1">
      <alignment horizontal="center"/>
    </xf>
    <xf numFmtId="0" fontId="0" fillId="5" borderId="0" xfId="0" applyFill="1" applyProtection="1"/>
    <xf numFmtId="0" fontId="0" fillId="6" borderId="0" xfId="0" applyFill="1" applyAlignment="1" applyProtection="1">
      <alignment horizontal="center"/>
    </xf>
    <xf numFmtId="0" fontId="0" fillId="6" borderId="0" xfId="0" applyFill="1" applyProtection="1"/>
    <xf numFmtId="0" fontId="2" fillId="6" borderId="0" xfId="0" applyFont="1" applyFill="1" applyProtection="1"/>
    <xf numFmtId="0" fontId="0" fillId="7" borderId="0" xfId="0" applyFill="1" applyAlignment="1" applyProtection="1">
      <alignment horizontal="center"/>
    </xf>
    <xf numFmtId="0" fontId="0" fillId="7" borderId="0" xfId="0" applyFill="1" applyProtection="1"/>
    <xf numFmtId="0" fontId="0" fillId="8" borderId="0" xfId="0" applyFill="1" applyAlignment="1" applyProtection="1">
      <alignment horizontal="center"/>
    </xf>
    <xf numFmtId="1" fontId="7" fillId="8" borderId="0" xfId="0" applyNumberFormat="1" applyFont="1" applyFill="1" applyProtection="1"/>
    <xf numFmtId="0" fontId="7" fillId="8" borderId="0" xfId="0" applyFont="1" applyFill="1" applyProtection="1"/>
    <xf numFmtId="0" fontId="7" fillId="8" borderId="0" xfId="0" applyNumberFormat="1" applyFont="1" applyFill="1" applyProtection="1"/>
    <xf numFmtId="0" fontId="7" fillId="8" borderId="0" xfId="0" applyFont="1" applyFill="1" applyAlignment="1" applyProtection="1">
      <alignment horizontal="center"/>
    </xf>
    <xf numFmtId="0" fontId="0" fillId="9" borderId="0" xfId="0" applyFill="1" applyAlignment="1" applyProtection="1">
      <alignment horizontal="center"/>
    </xf>
    <xf numFmtId="0" fontId="0" fillId="9" borderId="0" xfId="0" applyFill="1" applyProtection="1"/>
    <xf numFmtId="0" fontId="0" fillId="9" borderId="0" xfId="0" applyFill="1"/>
    <xf numFmtId="14" fontId="2" fillId="0" borderId="0" xfId="0" applyNumberFormat="1" applyFont="1" applyFill="1" applyProtection="1"/>
    <xf numFmtId="0" fontId="5" fillId="0" borderId="0" xfId="0" applyFont="1" applyFill="1" applyProtection="1"/>
    <xf numFmtId="0" fontId="2" fillId="9" borderId="0" xfId="0" applyFont="1" applyFill="1" applyProtection="1"/>
    <xf numFmtId="0" fontId="7" fillId="3" borderId="0" xfId="0" applyFont="1" applyFill="1" applyAlignment="1" applyProtection="1">
      <alignment horizontal="center" vertical="center"/>
    </xf>
    <xf numFmtId="0" fontId="7" fillId="5" borderId="0" xfId="0" applyFont="1" applyFill="1" applyAlignment="1" applyProtection="1">
      <alignment horizontal="center" vertical="center"/>
    </xf>
    <xf numFmtId="0" fontId="4" fillId="9" borderId="0" xfId="0" applyFont="1" applyFill="1" applyAlignment="1" applyProtection="1">
      <alignment horizontal="center"/>
    </xf>
    <xf numFmtId="0" fontId="2" fillId="9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0" fillId="7" borderId="0" xfId="0" applyNumberFormat="1" applyFill="1" applyAlignment="1" applyProtection="1">
      <alignment horizontal="center"/>
    </xf>
    <xf numFmtId="0" fontId="0" fillId="9" borderId="0" xfId="0" applyNumberFormat="1" applyFill="1" applyAlignment="1">
      <alignment horizontal="center"/>
    </xf>
    <xf numFmtId="0" fontId="8" fillId="10" borderId="0" xfId="0" applyFont="1" applyFill="1" applyAlignment="1" applyProtection="1">
      <alignment horizontal="center"/>
    </xf>
    <xf numFmtId="2" fontId="5" fillId="0" borderId="0" xfId="0" applyNumberFormat="1" applyFont="1" applyFill="1" applyAlignment="1" applyProtection="1">
      <alignment horizontal="center"/>
    </xf>
    <xf numFmtId="0" fontId="2" fillId="7" borderId="0" xfId="0" applyFont="1" applyFill="1" applyAlignment="1" applyProtection="1">
      <alignment horizontal="center"/>
    </xf>
    <xf numFmtId="0" fontId="2" fillId="8" borderId="0" xfId="0" applyFont="1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2" fillId="6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2" fillId="3" borderId="0" xfId="0" quotePrefix="1" applyFont="1" applyFill="1" applyAlignment="1" applyProtection="1">
      <alignment horizontal="left"/>
    </xf>
    <xf numFmtId="0" fontId="0" fillId="4" borderId="0" xfId="0" applyFill="1" applyAlignment="1" applyProtection="1">
      <alignment horizontal="left"/>
    </xf>
    <xf numFmtId="0" fontId="0" fillId="6" borderId="0" xfId="0" applyFill="1" applyAlignment="1" applyProtection="1">
      <alignment horizontal="left"/>
    </xf>
    <xf numFmtId="0" fontId="2" fillId="5" borderId="0" xfId="0" quotePrefix="1" applyFont="1" applyFill="1" applyAlignment="1" applyProtection="1">
      <alignment horizontal="left"/>
    </xf>
    <xf numFmtId="0" fontId="0" fillId="5" borderId="0" xfId="0" applyFill="1" applyAlignment="1" applyProtection="1">
      <alignment horizontal="left"/>
    </xf>
    <xf numFmtId="0" fontId="0" fillId="7" borderId="0" xfId="0" applyFill="1" applyAlignment="1" applyProtection="1">
      <alignment horizontal="left"/>
    </xf>
    <xf numFmtId="0" fontId="7" fillId="8" borderId="0" xfId="0" quotePrefix="1" applyFont="1" applyFill="1" applyAlignment="1" applyProtection="1">
      <alignment horizontal="left"/>
    </xf>
    <xf numFmtId="0" fontId="7" fillId="8" borderId="0" xfId="0" applyFont="1" applyFill="1" applyAlignment="1" applyProtection="1">
      <alignment horizontal="left"/>
    </xf>
    <xf numFmtId="0" fontId="0" fillId="7" borderId="0" xfId="0" applyNumberFormat="1" applyFill="1" applyAlignment="1" applyProtection="1">
      <alignment horizontal="left"/>
    </xf>
    <xf numFmtId="0" fontId="0" fillId="9" borderId="0" xfId="0" applyNumberFormat="1" applyFill="1" applyAlignment="1">
      <alignment horizontal="left"/>
    </xf>
    <xf numFmtId="0" fontId="2" fillId="9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center"/>
    </xf>
    <xf numFmtId="49" fontId="0" fillId="3" borderId="0" xfId="0" applyNumberFormat="1" applyFill="1" applyAlignment="1" applyProtection="1">
      <alignment horizontal="left"/>
    </xf>
    <xf numFmtId="49" fontId="2" fillId="3" borderId="0" xfId="0" quotePrefix="1" applyNumberFormat="1" applyFont="1" applyFill="1" applyAlignment="1" applyProtection="1">
      <alignment horizontal="left"/>
    </xf>
    <xf numFmtId="49" fontId="0" fillId="4" borderId="0" xfId="0" applyNumberFormat="1" applyFill="1" applyAlignment="1" applyProtection="1">
      <alignment horizontal="left"/>
    </xf>
    <xf numFmtId="49" fontId="0" fillId="6" borderId="0" xfId="0" applyNumberFormat="1" applyFill="1" applyAlignment="1" applyProtection="1">
      <alignment horizontal="left"/>
    </xf>
    <xf numFmtId="49" fontId="2" fillId="5" borderId="0" xfId="0" quotePrefix="1" applyNumberFormat="1" applyFont="1" applyFill="1" applyAlignment="1" applyProtection="1">
      <alignment horizontal="left"/>
    </xf>
    <xf numFmtId="49" fontId="0" fillId="5" borderId="0" xfId="0" applyNumberFormat="1" applyFill="1" applyAlignment="1" applyProtection="1">
      <alignment horizontal="left"/>
    </xf>
    <xf numFmtId="49" fontId="0" fillId="7" borderId="0" xfId="0" applyNumberFormat="1" applyFill="1" applyAlignment="1" applyProtection="1">
      <alignment horizontal="left"/>
    </xf>
    <xf numFmtId="49" fontId="7" fillId="8" borderId="0" xfId="0" quotePrefix="1" applyNumberFormat="1" applyFont="1" applyFill="1" applyAlignment="1" applyProtection="1">
      <alignment horizontal="left"/>
    </xf>
    <xf numFmtId="49" fontId="2" fillId="4" borderId="0" xfId="0" quotePrefix="1" applyNumberFormat="1" applyFont="1" applyFill="1" applyAlignment="1" applyProtection="1">
      <alignment horizontal="left"/>
    </xf>
    <xf numFmtId="49" fontId="2" fillId="0" borderId="0" xfId="0" quotePrefix="1" applyNumberFormat="1" applyFont="1" applyFill="1" applyAlignment="1" applyProtection="1">
      <alignment horizontal="left"/>
    </xf>
    <xf numFmtId="49" fontId="5" fillId="6" borderId="0" xfId="0" applyNumberFormat="1" applyFont="1" applyFill="1" applyAlignment="1" applyProtection="1">
      <alignment horizontal="left"/>
    </xf>
    <xf numFmtId="49" fontId="2" fillId="6" borderId="0" xfId="0" quotePrefix="1" applyNumberFormat="1" applyFont="1" applyFill="1" applyAlignment="1" applyProtection="1">
      <alignment horizontal="left"/>
    </xf>
    <xf numFmtId="0" fontId="10" fillId="11" borderId="1" xfId="0" applyFont="1" applyFill="1" applyBorder="1" applyAlignment="1" applyProtection="1">
      <alignment horizontal="center" vertical="center" wrapText="1"/>
    </xf>
    <xf numFmtId="0" fontId="12" fillId="13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3" fillId="14" borderId="1" xfId="0" applyFont="1" applyFill="1" applyBorder="1" applyAlignment="1" applyProtection="1">
      <alignment horizontal="center" vertical="center" wrapText="1"/>
    </xf>
    <xf numFmtId="0" fontId="13" fillId="15" borderId="1" xfId="0" applyFont="1" applyFill="1" applyBorder="1" applyAlignment="1" applyProtection="1">
      <alignment horizontal="center" vertical="center" wrapText="1"/>
    </xf>
    <xf numFmtId="2" fontId="2" fillId="9" borderId="0" xfId="0" applyNumberFormat="1" applyFont="1" applyFill="1" applyAlignment="1" applyProtection="1">
      <alignment horizontal="center"/>
    </xf>
    <xf numFmtId="0" fontId="0" fillId="4" borderId="0" xfId="0" applyNumberFormat="1" applyFill="1" applyAlignment="1" applyProtection="1">
      <alignment horizontal="center"/>
    </xf>
    <xf numFmtId="0" fontId="0" fillId="6" borderId="0" xfId="0" applyNumberFormat="1" applyFill="1" applyAlignment="1" applyProtection="1">
      <alignment horizontal="center"/>
    </xf>
    <xf numFmtId="164" fontId="13" fillId="14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10" fontId="0" fillId="0" borderId="0" xfId="1" applyNumberFormat="1" applyFont="1" applyFill="1" applyProtection="1"/>
    <xf numFmtId="0" fontId="10" fillId="11" borderId="1" xfId="0" applyFont="1" applyFill="1" applyBorder="1" applyAlignment="1" applyProtection="1">
      <alignment horizontal="center" vertical="center" wrapText="1"/>
    </xf>
    <xf numFmtId="2" fontId="0" fillId="0" borderId="1" xfId="0" applyNumberFormat="1" applyFill="1" applyBorder="1" applyAlignment="1" applyProtection="1">
      <alignment horizontal="center"/>
    </xf>
    <xf numFmtId="0" fontId="0" fillId="0" borderId="0" xfId="0" applyFill="1"/>
    <xf numFmtId="2" fontId="0" fillId="5" borderId="0" xfId="0" applyNumberFormat="1" applyFill="1" applyAlignment="1" applyProtection="1">
      <alignment horizontal="center"/>
    </xf>
    <xf numFmtId="2" fontId="0" fillId="7" borderId="0" xfId="0" applyNumberFormat="1" applyFill="1" applyAlignment="1" applyProtection="1">
      <alignment horizontal="center"/>
    </xf>
    <xf numFmtId="0" fontId="0" fillId="5" borderId="0" xfId="0" quotePrefix="1" applyFill="1" applyAlignment="1" applyProtection="1">
      <alignment horizontal="left"/>
    </xf>
    <xf numFmtId="2" fontId="5" fillId="0" borderId="1" xfId="0" applyNumberFormat="1" applyFont="1" applyFill="1" applyBorder="1" applyAlignment="1" applyProtection="1">
      <alignment horizontal="center"/>
    </xf>
    <xf numFmtId="0" fontId="16" fillId="16" borderId="1" xfId="0" applyFont="1" applyFill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Protection="1"/>
    <xf numFmtId="0" fontId="4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65" fontId="5" fillId="0" borderId="3" xfId="0" applyNumberFormat="1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7" fillId="0" borderId="0" xfId="0" applyFont="1" applyFill="1" applyBorder="1" applyProtection="1"/>
    <xf numFmtId="0" fontId="7" fillId="0" borderId="0" xfId="0" applyNumberFormat="1" applyFont="1" applyFill="1" applyBorder="1" applyProtection="1"/>
    <xf numFmtId="0" fontId="0" fillId="0" borderId="0" xfId="0" applyFill="1" applyBorder="1"/>
    <xf numFmtId="0" fontId="2" fillId="0" borderId="0" xfId="0" applyFont="1" applyFill="1" applyBorder="1" applyProtection="1"/>
    <xf numFmtId="0" fontId="5" fillId="0" borderId="0" xfId="0" applyFont="1" applyFill="1" applyBorder="1" applyProtection="1"/>
    <xf numFmtId="0" fontId="2" fillId="0" borderId="0" xfId="0" applyFont="1" applyFill="1"/>
    <xf numFmtId="164" fontId="0" fillId="0" borderId="1" xfId="0" applyNumberFormat="1" applyFill="1" applyBorder="1" applyProtection="1"/>
    <xf numFmtId="0" fontId="15" fillId="16" borderId="1" xfId="0" applyFont="1" applyFill="1" applyBorder="1" applyAlignment="1" applyProtection="1">
      <alignment horizontal="center" vertical="center"/>
    </xf>
    <xf numFmtId="0" fontId="16" fillId="16" borderId="1" xfId="0" applyFont="1" applyFill="1" applyBorder="1" applyAlignment="1" applyProtection="1">
      <alignment horizontal="center" vertical="center"/>
    </xf>
    <xf numFmtId="0" fontId="16" fillId="16" borderId="5" xfId="0" applyFont="1" applyFill="1" applyBorder="1" applyAlignment="1" applyProtection="1">
      <alignment horizontal="center" vertical="center" wrapText="1"/>
    </xf>
    <xf numFmtId="0" fontId="16" fillId="16" borderId="6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11" borderId="1" xfId="0" applyFont="1" applyFill="1" applyBorder="1" applyAlignment="1" applyProtection="1">
      <alignment horizontal="center" vertical="center" wrapText="1"/>
    </xf>
    <xf numFmtId="0" fontId="11" fillId="12" borderId="1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4"/>
  <sheetViews>
    <sheetView tabSelected="1" showRuler="0" zoomScale="75" zoomScaleNormal="75" workbookViewId="0">
      <pane ySplit="1" topLeftCell="A2" activePane="bottomLeft" state="frozenSplit"/>
      <selection pane="bottomLeft" activeCell="E30" sqref="E30"/>
    </sheetView>
  </sheetViews>
  <sheetFormatPr baseColWidth="10" defaultColWidth="8.83203125" defaultRowHeight="15" x14ac:dyDescent="0.2"/>
  <cols>
    <col min="1" max="1" width="11.6640625" style="3" customWidth="1"/>
    <col min="2" max="2" width="5.5" style="3" customWidth="1"/>
    <col min="3" max="3" width="3.33203125" style="3" customWidth="1"/>
    <col min="4" max="4" width="8.33203125" style="3" customWidth="1"/>
    <col min="5" max="5" width="14" style="45" customWidth="1"/>
    <col min="6" max="6" width="19.6640625" customWidth="1"/>
    <col min="7" max="7" width="9.6640625" style="3" customWidth="1"/>
    <col min="8" max="8" width="8.33203125" style="3" customWidth="1"/>
    <col min="9" max="10" width="10" style="3" customWidth="1"/>
    <col min="11" max="11" width="9.83203125" customWidth="1"/>
    <col min="12" max="12" width="9.6640625" customWidth="1"/>
    <col min="13" max="13" width="7" customWidth="1"/>
    <col min="14" max="14" width="7.33203125" customWidth="1"/>
    <col min="15" max="15" width="11" customWidth="1"/>
    <col min="16" max="16" width="10.1640625" customWidth="1"/>
    <col min="17" max="17" width="25.83203125" customWidth="1"/>
    <col min="18" max="18" width="16.5" hidden="1" customWidth="1"/>
    <col min="19" max="19" width="21.1640625" customWidth="1"/>
  </cols>
  <sheetData>
    <row r="1" spans="1:19" x14ac:dyDescent="0.2">
      <c r="A1" s="36" t="s">
        <v>68</v>
      </c>
      <c r="B1" s="36"/>
      <c r="C1" s="4" t="s">
        <v>0</v>
      </c>
      <c r="D1" s="59" t="s">
        <v>582</v>
      </c>
      <c r="E1" s="44" t="s">
        <v>1</v>
      </c>
      <c r="F1" s="1" t="s">
        <v>2</v>
      </c>
      <c r="G1" s="4" t="s">
        <v>3</v>
      </c>
      <c r="H1" s="4"/>
      <c r="I1" s="4" t="s">
        <v>4</v>
      </c>
      <c r="J1" s="4" t="s">
        <v>5</v>
      </c>
      <c r="K1" s="1" t="s">
        <v>6</v>
      </c>
      <c r="L1" s="1" t="s">
        <v>7</v>
      </c>
      <c r="M1" s="1" t="s">
        <v>8</v>
      </c>
      <c r="N1" s="99"/>
      <c r="O1" s="99"/>
      <c r="P1" s="99"/>
      <c r="Q1" s="99"/>
      <c r="R1" s="99" t="s">
        <v>9</v>
      </c>
      <c r="S1" s="99"/>
    </row>
    <row r="2" spans="1:19" x14ac:dyDescent="0.2">
      <c r="A2" s="3">
        <v>2013</v>
      </c>
      <c r="B2" s="33" t="s">
        <v>581</v>
      </c>
      <c r="C2" s="3">
        <v>3</v>
      </c>
      <c r="D2" s="69" t="s">
        <v>586</v>
      </c>
      <c r="E2" s="45" t="s">
        <v>19</v>
      </c>
      <c r="F2" t="s">
        <v>20</v>
      </c>
      <c r="G2" s="3" t="s">
        <v>21</v>
      </c>
      <c r="I2" s="3" t="s">
        <v>11</v>
      </c>
      <c r="J2" s="5">
        <v>7.0849315068000003</v>
      </c>
      <c r="K2" t="s">
        <v>11</v>
      </c>
      <c r="L2" t="s">
        <v>22</v>
      </c>
      <c r="M2" t="s">
        <v>12</v>
      </c>
      <c r="N2" s="81"/>
      <c r="O2" s="81"/>
      <c r="P2" s="81"/>
      <c r="Q2" s="81"/>
      <c r="R2" s="81" t="s">
        <v>23</v>
      </c>
      <c r="S2" s="81"/>
    </row>
    <row r="3" spans="1:19" x14ac:dyDescent="0.2">
      <c r="A3" s="3">
        <v>2013</v>
      </c>
      <c r="B3" s="33" t="s">
        <v>581</v>
      </c>
      <c r="C3" s="3">
        <v>4</v>
      </c>
      <c r="D3" s="45">
        <v>10</v>
      </c>
      <c r="E3" s="45" t="s">
        <v>25</v>
      </c>
      <c r="F3" t="s">
        <v>26</v>
      </c>
      <c r="G3" s="3" t="s">
        <v>27</v>
      </c>
      <c r="I3" s="3" t="s">
        <v>11</v>
      </c>
      <c r="J3" s="5">
        <v>3.0821917808000001</v>
      </c>
      <c r="K3" t="s">
        <v>11</v>
      </c>
      <c r="L3" t="s">
        <v>22</v>
      </c>
      <c r="M3" t="s">
        <v>12</v>
      </c>
      <c r="N3" s="81"/>
      <c r="O3" s="81"/>
      <c r="P3" s="81"/>
      <c r="Q3" s="81"/>
      <c r="R3" s="81" t="s">
        <v>23</v>
      </c>
      <c r="S3" s="81"/>
    </row>
    <row r="4" spans="1:19" x14ac:dyDescent="0.2">
      <c r="A4" s="6">
        <v>2014</v>
      </c>
      <c r="B4" s="43" t="s">
        <v>580</v>
      </c>
      <c r="C4" s="6" t="s">
        <v>14</v>
      </c>
      <c r="D4" s="61" t="s">
        <v>583</v>
      </c>
      <c r="E4" s="46" t="s">
        <v>77</v>
      </c>
      <c r="F4" s="7" t="s">
        <v>78</v>
      </c>
      <c r="G4" s="29">
        <v>3.29</v>
      </c>
      <c r="H4" s="6"/>
      <c r="I4" s="6" t="s">
        <v>11</v>
      </c>
      <c r="J4" s="8">
        <v>9.7506799999999902</v>
      </c>
      <c r="K4" s="7" t="s">
        <v>11</v>
      </c>
      <c r="L4" s="7" t="s">
        <v>79</v>
      </c>
      <c r="M4" s="7" t="s">
        <v>80</v>
      </c>
      <c r="N4" s="81"/>
      <c r="O4" s="81"/>
      <c r="P4" s="81"/>
      <c r="Q4" s="81"/>
      <c r="R4" s="81" t="s">
        <v>81</v>
      </c>
      <c r="S4" s="81"/>
    </row>
    <row r="5" spans="1:19" x14ac:dyDescent="0.2">
      <c r="A5" s="6">
        <v>2014</v>
      </c>
      <c r="B5" s="43" t="s">
        <v>580</v>
      </c>
      <c r="C5" s="6" t="s">
        <v>15</v>
      </c>
      <c r="D5" s="61" t="s">
        <v>583</v>
      </c>
      <c r="E5" s="46" t="s">
        <v>82</v>
      </c>
      <c r="F5" s="7" t="s">
        <v>83</v>
      </c>
      <c r="G5" s="29">
        <v>3.56</v>
      </c>
      <c r="H5" s="6"/>
      <c r="I5" s="6" t="s">
        <v>11</v>
      </c>
      <c r="J5" s="8">
        <v>9.6630099999999999</v>
      </c>
      <c r="K5" s="7" t="s">
        <v>11</v>
      </c>
      <c r="L5" s="7" t="s">
        <v>84</v>
      </c>
      <c r="M5" s="7" t="s">
        <v>12</v>
      </c>
      <c r="N5" s="81"/>
      <c r="O5" s="81"/>
      <c r="P5" s="81"/>
      <c r="Q5" s="81"/>
      <c r="R5" s="81" t="s">
        <v>70</v>
      </c>
      <c r="S5" s="81"/>
    </row>
    <row r="6" spans="1:19" x14ac:dyDescent="0.2">
      <c r="A6" s="6">
        <v>2014</v>
      </c>
      <c r="B6" s="43" t="s">
        <v>580</v>
      </c>
      <c r="C6" s="6" t="s">
        <v>16</v>
      </c>
      <c r="D6" s="61" t="s">
        <v>583</v>
      </c>
      <c r="E6" s="46" t="s">
        <v>85</v>
      </c>
      <c r="F6" s="7" t="s">
        <v>86</v>
      </c>
      <c r="G6" s="29">
        <v>3.55</v>
      </c>
      <c r="H6" s="6"/>
      <c r="I6" s="6" t="s">
        <v>11</v>
      </c>
      <c r="J6" s="8">
        <v>9.4191800000000008</v>
      </c>
      <c r="K6" s="7" t="s">
        <v>11</v>
      </c>
      <c r="L6" s="7" t="s">
        <v>87</v>
      </c>
      <c r="M6" s="7" t="s">
        <v>12</v>
      </c>
      <c r="N6" s="81"/>
      <c r="O6" s="81"/>
      <c r="P6" s="81"/>
      <c r="Q6" s="81"/>
      <c r="R6" s="81" t="s">
        <v>69</v>
      </c>
      <c r="S6" s="81"/>
    </row>
    <row r="7" spans="1:19" x14ac:dyDescent="0.2">
      <c r="A7" s="6">
        <v>2014</v>
      </c>
      <c r="B7" s="43" t="s">
        <v>580</v>
      </c>
      <c r="C7" s="6" t="s">
        <v>17</v>
      </c>
      <c r="D7" s="61" t="s">
        <v>583</v>
      </c>
      <c r="E7" s="46" t="s">
        <v>88</v>
      </c>
      <c r="F7" s="7" t="s">
        <v>89</v>
      </c>
      <c r="G7" s="29">
        <v>3.58</v>
      </c>
      <c r="H7" s="6"/>
      <c r="I7" s="6" t="s">
        <v>11</v>
      </c>
      <c r="J7" s="8">
        <v>9.4191800000000008</v>
      </c>
      <c r="K7" s="7" t="s">
        <v>11</v>
      </c>
      <c r="L7" s="7" t="s">
        <v>90</v>
      </c>
      <c r="M7" s="7" t="s">
        <v>12</v>
      </c>
      <c r="N7" s="81"/>
      <c r="O7" s="81"/>
      <c r="P7" s="81"/>
      <c r="Q7" s="81"/>
      <c r="R7" s="81" t="s">
        <v>69</v>
      </c>
      <c r="S7" s="81"/>
    </row>
    <row r="8" spans="1:19" x14ac:dyDescent="0.2">
      <c r="A8" s="6">
        <v>2014</v>
      </c>
      <c r="B8" s="43" t="s">
        <v>580</v>
      </c>
      <c r="C8" s="6" t="s">
        <v>18</v>
      </c>
      <c r="D8" s="61" t="s">
        <v>583</v>
      </c>
      <c r="E8" s="46" t="s">
        <v>91</v>
      </c>
      <c r="F8" s="7" t="s">
        <v>92</v>
      </c>
      <c r="G8" s="29">
        <v>3.39</v>
      </c>
      <c r="H8" s="6"/>
      <c r="I8" s="6" t="s">
        <v>11</v>
      </c>
      <c r="J8" s="8">
        <v>9.6657499999999903</v>
      </c>
      <c r="K8" s="7" t="s">
        <v>11</v>
      </c>
      <c r="L8" s="7" t="s">
        <v>93</v>
      </c>
      <c r="M8" s="7" t="s">
        <v>12</v>
      </c>
      <c r="N8" s="81"/>
      <c r="O8" s="81"/>
      <c r="P8" s="81"/>
      <c r="Q8" s="81"/>
      <c r="R8" s="81" t="s">
        <v>94</v>
      </c>
      <c r="S8" s="81"/>
    </row>
    <row r="9" spans="1:19" x14ac:dyDescent="0.2">
      <c r="A9" s="6">
        <v>2014</v>
      </c>
      <c r="B9" s="43" t="s">
        <v>580</v>
      </c>
      <c r="C9" s="6" t="s">
        <v>24</v>
      </c>
      <c r="D9" s="61" t="s">
        <v>584</v>
      </c>
      <c r="E9" s="46" t="s">
        <v>95</v>
      </c>
      <c r="F9" s="7" t="s">
        <v>96</v>
      </c>
      <c r="G9" s="29">
        <v>3.42</v>
      </c>
      <c r="H9" s="6"/>
      <c r="I9" s="6" t="s">
        <v>11</v>
      </c>
      <c r="J9" s="8">
        <v>8.6630099999999999</v>
      </c>
      <c r="K9" s="7" t="s">
        <v>11</v>
      </c>
      <c r="L9" s="7" t="s">
        <v>97</v>
      </c>
      <c r="M9" s="7" t="s">
        <v>12</v>
      </c>
      <c r="N9" s="81"/>
      <c r="O9" s="81"/>
      <c r="P9" s="81"/>
      <c r="Q9" s="81"/>
      <c r="R9" s="81" t="s">
        <v>70</v>
      </c>
      <c r="S9" s="81"/>
    </row>
    <row r="10" spans="1:19" x14ac:dyDescent="0.2">
      <c r="A10" s="6">
        <v>2014</v>
      </c>
      <c r="B10" s="43" t="s">
        <v>580</v>
      </c>
      <c r="C10" s="6" t="s">
        <v>28</v>
      </c>
      <c r="D10" s="60" t="s">
        <v>587</v>
      </c>
      <c r="E10" s="46" t="s">
        <v>98</v>
      </c>
      <c r="F10" s="7" t="s">
        <v>99</v>
      </c>
      <c r="G10" s="29">
        <v>3.4</v>
      </c>
      <c r="H10" s="6"/>
      <c r="I10" s="6" t="s">
        <v>11</v>
      </c>
      <c r="J10" s="8">
        <v>8.1698599999999999</v>
      </c>
      <c r="K10" s="7" t="s">
        <v>11</v>
      </c>
      <c r="L10" s="7" t="s">
        <v>100</v>
      </c>
      <c r="M10" s="7" t="s">
        <v>101</v>
      </c>
      <c r="N10" s="81"/>
      <c r="O10" s="81"/>
      <c r="P10" s="81"/>
      <c r="Q10" s="81"/>
      <c r="R10" s="81" t="s">
        <v>71</v>
      </c>
      <c r="S10" s="81"/>
    </row>
    <row r="11" spans="1:19" x14ac:dyDescent="0.2">
      <c r="A11" s="6">
        <v>2014</v>
      </c>
      <c r="B11" s="43" t="s">
        <v>580</v>
      </c>
      <c r="C11" s="6" t="s">
        <v>30</v>
      </c>
      <c r="D11" s="60" t="s">
        <v>587</v>
      </c>
      <c r="E11" s="46" t="s">
        <v>102</v>
      </c>
      <c r="F11" s="7" t="s">
        <v>103</v>
      </c>
      <c r="G11" s="29">
        <v>3.46</v>
      </c>
      <c r="H11" s="6"/>
      <c r="I11" s="6" t="s">
        <v>11</v>
      </c>
      <c r="J11" s="8">
        <v>7</v>
      </c>
      <c r="K11" s="7" t="s">
        <v>11</v>
      </c>
      <c r="L11" s="7" t="s">
        <v>104</v>
      </c>
      <c r="M11" s="7" t="s">
        <v>105</v>
      </c>
      <c r="N11" s="81"/>
      <c r="O11" s="81"/>
      <c r="P11" s="81"/>
      <c r="Q11" s="81"/>
      <c r="R11" s="81" t="s">
        <v>71</v>
      </c>
      <c r="S11" s="81"/>
    </row>
    <row r="12" spans="1:19" x14ac:dyDescent="0.2">
      <c r="A12" s="6">
        <v>2014</v>
      </c>
      <c r="B12" s="43" t="s">
        <v>580</v>
      </c>
      <c r="C12" s="6" t="s">
        <v>31</v>
      </c>
      <c r="D12" s="61" t="s">
        <v>588</v>
      </c>
      <c r="E12" s="46" t="s">
        <v>106</v>
      </c>
      <c r="F12" s="7" t="s">
        <v>107</v>
      </c>
      <c r="G12" s="29">
        <v>3.43</v>
      </c>
      <c r="H12" s="6"/>
      <c r="I12" s="6" t="s">
        <v>11</v>
      </c>
      <c r="J12" s="8">
        <v>6.6630099999999999</v>
      </c>
      <c r="K12" s="7" t="s">
        <v>11</v>
      </c>
      <c r="L12" s="7" t="s">
        <v>108</v>
      </c>
      <c r="M12" s="7" t="s">
        <v>12</v>
      </c>
      <c r="N12" s="81"/>
      <c r="O12" s="81"/>
      <c r="P12" s="81"/>
      <c r="Q12" s="81"/>
      <c r="R12" s="81" t="s">
        <v>70</v>
      </c>
      <c r="S12" s="81"/>
    </row>
    <row r="13" spans="1:19" x14ac:dyDescent="0.2">
      <c r="A13" s="6">
        <v>2014</v>
      </c>
      <c r="B13" s="43" t="s">
        <v>580</v>
      </c>
      <c r="C13" s="6" t="s">
        <v>32</v>
      </c>
      <c r="D13" s="60" t="s">
        <v>589</v>
      </c>
      <c r="E13" s="46" t="s">
        <v>109</v>
      </c>
      <c r="F13" s="7" t="s">
        <v>110</v>
      </c>
      <c r="G13" s="29">
        <v>3.25</v>
      </c>
      <c r="H13" s="6"/>
      <c r="I13" s="6" t="s">
        <v>11</v>
      </c>
      <c r="J13" s="8">
        <v>7.24932</v>
      </c>
      <c r="K13" s="7" t="s">
        <v>11</v>
      </c>
      <c r="L13" s="7" t="s">
        <v>111</v>
      </c>
      <c r="M13" s="7" t="s">
        <v>112</v>
      </c>
      <c r="N13" s="81"/>
      <c r="O13" s="81"/>
      <c r="P13" s="81"/>
      <c r="Q13" s="81"/>
      <c r="R13" s="81" t="s">
        <v>72</v>
      </c>
      <c r="S13" s="81"/>
    </row>
    <row r="14" spans="1:19" x14ac:dyDescent="0.2">
      <c r="A14" s="6">
        <v>2014</v>
      </c>
      <c r="B14" s="43" t="s">
        <v>580</v>
      </c>
      <c r="C14" s="6" t="s">
        <v>33</v>
      </c>
      <c r="D14" s="60" t="s">
        <v>589</v>
      </c>
      <c r="E14" s="46" t="s">
        <v>113</v>
      </c>
      <c r="F14" s="7" t="s">
        <v>114</v>
      </c>
      <c r="G14" s="29">
        <v>3.9</v>
      </c>
      <c r="H14" s="6"/>
      <c r="I14" s="6" t="s">
        <v>11</v>
      </c>
      <c r="J14" s="8">
        <v>7.1698599999999999</v>
      </c>
      <c r="K14" s="7" t="s">
        <v>11</v>
      </c>
      <c r="L14" s="7" t="s">
        <v>115</v>
      </c>
      <c r="M14" s="7" t="s">
        <v>116</v>
      </c>
      <c r="N14" s="81"/>
      <c r="O14" s="81"/>
      <c r="P14" s="81"/>
      <c r="Q14" s="81"/>
      <c r="R14" s="81" t="s">
        <v>71</v>
      </c>
      <c r="S14" s="81"/>
    </row>
    <row r="15" spans="1:19" x14ac:dyDescent="0.2">
      <c r="A15" s="6">
        <v>2014</v>
      </c>
      <c r="B15" s="43" t="s">
        <v>580</v>
      </c>
      <c r="C15" s="6" t="s">
        <v>34</v>
      </c>
      <c r="D15" s="60" t="s">
        <v>589</v>
      </c>
      <c r="E15" s="46" t="s">
        <v>117</v>
      </c>
      <c r="F15" s="7" t="s">
        <v>118</v>
      </c>
      <c r="G15" s="29">
        <v>3.45</v>
      </c>
      <c r="H15" s="6"/>
      <c r="I15" s="6" t="s">
        <v>11</v>
      </c>
      <c r="J15" s="8">
        <v>6.9041100000000002</v>
      </c>
      <c r="K15" s="7" t="s">
        <v>11</v>
      </c>
      <c r="L15" s="7" t="s">
        <v>119</v>
      </c>
      <c r="M15" s="7" t="s">
        <v>12</v>
      </c>
      <c r="N15" s="81"/>
      <c r="O15" s="81"/>
      <c r="P15" s="81"/>
      <c r="Q15" s="81"/>
      <c r="R15" s="81" t="s">
        <v>120</v>
      </c>
      <c r="S15" s="81"/>
    </row>
    <row r="16" spans="1:19" x14ac:dyDescent="0.2">
      <c r="A16" s="6">
        <v>2014</v>
      </c>
      <c r="B16" s="43" t="s">
        <v>580</v>
      </c>
      <c r="C16" s="6" t="s">
        <v>35</v>
      </c>
      <c r="D16" s="61" t="s">
        <v>590</v>
      </c>
      <c r="E16" s="46" t="s">
        <v>121</v>
      </c>
      <c r="F16" s="7" t="s">
        <v>122</v>
      </c>
      <c r="G16" s="29">
        <v>3.58</v>
      </c>
      <c r="H16" s="6"/>
      <c r="I16" s="6" t="s">
        <v>11</v>
      </c>
      <c r="J16" s="8">
        <v>5.6602699999999997</v>
      </c>
      <c r="K16" s="7" t="s">
        <v>11</v>
      </c>
      <c r="L16" s="7" t="s">
        <v>123</v>
      </c>
      <c r="M16" s="7" t="s">
        <v>12</v>
      </c>
      <c r="N16" s="81"/>
      <c r="O16" s="81"/>
      <c r="P16" s="81"/>
      <c r="Q16" s="81"/>
      <c r="R16" s="81" t="s">
        <v>70</v>
      </c>
      <c r="S16" s="81"/>
    </row>
    <row r="17" spans="1:19" x14ac:dyDescent="0.2">
      <c r="A17" s="6">
        <v>2014</v>
      </c>
      <c r="B17" s="43" t="s">
        <v>580</v>
      </c>
      <c r="C17" s="6" t="s">
        <v>36</v>
      </c>
      <c r="D17" s="61" t="s">
        <v>590</v>
      </c>
      <c r="E17" s="46" t="s">
        <v>124</v>
      </c>
      <c r="F17" s="7" t="s">
        <v>125</v>
      </c>
      <c r="G17" s="29">
        <v>3.21</v>
      </c>
      <c r="H17" s="6"/>
      <c r="I17" s="6" t="s">
        <v>11</v>
      </c>
      <c r="J17" s="8">
        <v>5.4164399999999997</v>
      </c>
      <c r="K17" s="7" t="s">
        <v>11</v>
      </c>
      <c r="L17" s="7" t="s">
        <v>126</v>
      </c>
      <c r="M17" s="7" t="s">
        <v>12</v>
      </c>
      <c r="N17" s="81"/>
      <c r="O17" s="81"/>
      <c r="P17" s="81"/>
      <c r="Q17" s="81"/>
      <c r="R17" s="81" t="s">
        <v>69</v>
      </c>
      <c r="S17" s="81"/>
    </row>
    <row r="18" spans="1:19" x14ac:dyDescent="0.2">
      <c r="A18" s="6">
        <v>2014</v>
      </c>
      <c r="B18" s="43" t="s">
        <v>580</v>
      </c>
      <c r="C18" s="6" t="s">
        <v>37</v>
      </c>
      <c r="D18" s="61" t="s">
        <v>590</v>
      </c>
      <c r="E18" s="46" t="s">
        <v>127</v>
      </c>
      <c r="F18" s="7" t="s">
        <v>128</v>
      </c>
      <c r="G18" s="29">
        <v>3.36</v>
      </c>
      <c r="H18" s="6"/>
      <c r="I18" s="6" t="s">
        <v>11</v>
      </c>
      <c r="J18" s="8">
        <v>6.2465799999999998</v>
      </c>
      <c r="K18" s="7" t="s">
        <v>11</v>
      </c>
      <c r="L18" s="7" t="s">
        <v>129</v>
      </c>
      <c r="M18" s="7" t="s">
        <v>130</v>
      </c>
      <c r="N18" s="81"/>
      <c r="O18" s="81"/>
      <c r="P18" s="81"/>
      <c r="Q18" s="81"/>
      <c r="R18" s="81" t="s">
        <v>72</v>
      </c>
      <c r="S18" s="81"/>
    </row>
    <row r="19" spans="1:19" x14ac:dyDescent="0.2">
      <c r="A19" s="6">
        <v>2014</v>
      </c>
      <c r="B19" s="43" t="s">
        <v>580</v>
      </c>
      <c r="C19" s="6" t="s">
        <v>38</v>
      </c>
      <c r="D19" s="61" t="s">
        <v>590</v>
      </c>
      <c r="E19" s="47" t="s">
        <v>131</v>
      </c>
      <c r="F19" s="7" t="s">
        <v>132</v>
      </c>
      <c r="G19" s="29">
        <v>3.52</v>
      </c>
      <c r="H19" s="6"/>
      <c r="I19" s="6" t="s">
        <v>11</v>
      </c>
      <c r="J19" s="8">
        <v>5.5753399999999997</v>
      </c>
      <c r="K19" s="7" t="s">
        <v>11</v>
      </c>
      <c r="L19" s="7" t="s">
        <v>133</v>
      </c>
      <c r="M19" s="7" t="s">
        <v>12</v>
      </c>
      <c r="N19" s="81"/>
      <c r="O19" s="81"/>
      <c r="P19" s="81"/>
      <c r="Q19" s="81"/>
      <c r="R19" s="81" t="s">
        <v>134</v>
      </c>
      <c r="S19" s="81"/>
    </row>
    <row r="20" spans="1:19" x14ac:dyDescent="0.2">
      <c r="A20" s="6">
        <v>2014</v>
      </c>
      <c r="B20" s="43" t="s">
        <v>580</v>
      </c>
      <c r="C20" s="6" t="s">
        <v>39</v>
      </c>
      <c r="D20" s="61" t="s">
        <v>590</v>
      </c>
      <c r="E20" s="46" t="s">
        <v>135</v>
      </c>
      <c r="F20" s="7" t="s">
        <v>136</v>
      </c>
      <c r="G20" s="29">
        <v>3.51</v>
      </c>
      <c r="H20" s="6"/>
      <c r="I20" s="6" t="s">
        <v>11</v>
      </c>
      <c r="J20" s="8">
        <v>5.8301400000000001</v>
      </c>
      <c r="K20" s="7" t="s">
        <v>11</v>
      </c>
      <c r="L20" s="7" t="s">
        <v>137</v>
      </c>
      <c r="M20" s="7" t="s">
        <v>12</v>
      </c>
      <c r="N20" s="81"/>
      <c r="O20" s="81"/>
      <c r="P20" s="81"/>
      <c r="Q20" s="81"/>
      <c r="R20" s="81" t="s">
        <v>138</v>
      </c>
      <c r="S20" s="81"/>
    </row>
    <row r="21" spans="1:19" x14ac:dyDescent="0.2">
      <c r="A21" s="6">
        <v>2014</v>
      </c>
      <c r="B21" s="43" t="s">
        <v>580</v>
      </c>
      <c r="C21" s="6" t="s">
        <v>41</v>
      </c>
      <c r="D21" s="61" t="s">
        <v>590</v>
      </c>
      <c r="E21" s="46" t="s">
        <v>139</v>
      </c>
      <c r="F21" s="7" t="s">
        <v>140</v>
      </c>
      <c r="G21" s="29">
        <v>3.38</v>
      </c>
      <c r="H21" s="6"/>
      <c r="I21" s="6" t="s">
        <v>11</v>
      </c>
      <c r="J21" s="8">
        <v>5.8301400000000001</v>
      </c>
      <c r="K21" s="7" t="s">
        <v>11</v>
      </c>
      <c r="L21" s="7" t="s">
        <v>141</v>
      </c>
      <c r="M21" s="7" t="s">
        <v>12</v>
      </c>
      <c r="N21" s="81"/>
      <c r="O21" s="81"/>
      <c r="P21" s="81"/>
      <c r="Q21" s="81"/>
      <c r="R21" s="81" t="s">
        <v>138</v>
      </c>
      <c r="S21" s="81"/>
    </row>
    <row r="22" spans="1:19" x14ac:dyDescent="0.2">
      <c r="A22" s="6">
        <v>2014</v>
      </c>
      <c r="B22" s="43" t="s">
        <v>580</v>
      </c>
      <c r="C22" s="6" t="s">
        <v>42</v>
      </c>
      <c r="D22" s="61" t="s">
        <v>593</v>
      </c>
      <c r="E22" s="46" t="s">
        <v>142</v>
      </c>
      <c r="F22" s="7" t="s">
        <v>143</v>
      </c>
      <c r="G22" s="29">
        <v>3.82</v>
      </c>
      <c r="H22" s="6"/>
      <c r="I22" s="6" t="s">
        <v>11</v>
      </c>
      <c r="J22" s="8">
        <v>4.5753399999999997</v>
      </c>
      <c r="K22" s="7" t="s">
        <v>11</v>
      </c>
      <c r="L22" s="7" t="s">
        <v>144</v>
      </c>
      <c r="M22" s="7" t="s">
        <v>12</v>
      </c>
      <c r="N22" s="81"/>
      <c r="O22" s="81"/>
      <c r="P22" s="81"/>
      <c r="Q22" s="81"/>
      <c r="R22" s="81" t="s">
        <v>134</v>
      </c>
      <c r="S22" s="81"/>
    </row>
    <row r="23" spans="1:19" x14ac:dyDescent="0.2">
      <c r="A23" s="6">
        <v>2014</v>
      </c>
      <c r="B23" s="43" t="s">
        <v>580</v>
      </c>
      <c r="C23" s="6" t="s">
        <v>43</v>
      </c>
      <c r="D23" s="61" t="s">
        <v>593</v>
      </c>
      <c r="E23" s="46" t="s">
        <v>145</v>
      </c>
      <c r="F23" s="7" t="s">
        <v>146</v>
      </c>
      <c r="G23" s="29">
        <v>3.49</v>
      </c>
      <c r="H23" s="6"/>
      <c r="I23" s="6" t="s">
        <v>11</v>
      </c>
      <c r="J23" s="8">
        <v>5.2465799999999998</v>
      </c>
      <c r="K23" s="7" t="s">
        <v>11</v>
      </c>
      <c r="L23" s="7" t="s">
        <v>147</v>
      </c>
      <c r="M23" s="7" t="s">
        <v>148</v>
      </c>
      <c r="N23" s="81"/>
      <c r="O23" s="81"/>
      <c r="P23" s="81"/>
      <c r="Q23" s="81"/>
      <c r="R23" s="81" t="s">
        <v>72</v>
      </c>
      <c r="S23" s="81"/>
    </row>
    <row r="24" spans="1:19" x14ac:dyDescent="0.2">
      <c r="A24" s="6">
        <v>2014</v>
      </c>
      <c r="B24" s="43" t="s">
        <v>580</v>
      </c>
      <c r="C24" s="6" t="s">
        <v>44</v>
      </c>
      <c r="D24" s="61" t="s">
        <v>593</v>
      </c>
      <c r="E24" s="46" t="s">
        <v>149</v>
      </c>
      <c r="F24" s="7" t="s">
        <v>150</v>
      </c>
      <c r="G24" s="29">
        <v>3.91</v>
      </c>
      <c r="H24" s="6"/>
      <c r="I24" s="6" t="s">
        <v>11</v>
      </c>
      <c r="J24" s="8">
        <v>4.8301400000000001</v>
      </c>
      <c r="K24" s="7" t="s">
        <v>11</v>
      </c>
      <c r="L24" s="7" t="s">
        <v>151</v>
      </c>
      <c r="M24" s="7" t="s">
        <v>12</v>
      </c>
      <c r="N24" s="81"/>
      <c r="O24" s="81"/>
      <c r="P24" s="81"/>
      <c r="Q24" s="81"/>
      <c r="R24" s="81" t="s">
        <v>138</v>
      </c>
      <c r="S24" s="81"/>
    </row>
    <row r="25" spans="1:19" x14ac:dyDescent="0.2">
      <c r="A25" s="6">
        <v>2014</v>
      </c>
      <c r="B25" s="43" t="s">
        <v>580</v>
      </c>
      <c r="C25" s="6" t="s">
        <v>45</v>
      </c>
      <c r="D25" s="61" t="s">
        <v>593</v>
      </c>
      <c r="E25" s="46" t="s">
        <v>152</v>
      </c>
      <c r="F25" s="7" t="s">
        <v>153</v>
      </c>
      <c r="G25" s="29">
        <v>3.81</v>
      </c>
      <c r="H25" s="6"/>
      <c r="I25" s="6" t="s">
        <v>11</v>
      </c>
      <c r="J25" s="8">
        <v>4.5753399999999997</v>
      </c>
      <c r="K25" s="7" t="s">
        <v>11</v>
      </c>
      <c r="L25" s="7" t="s">
        <v>154</v>
      </c>
      <c r="M25" s="7" t="s">
        <v>12</v>
      </c>
      <c r="N25" s="81"/>
      <c r="O25" s="81"/>
      <c r="P25" s="81"/>
      <c r="Q25" s="81"/>
      <c r="R25" s="81" t="s">
        <v>134</v>
      </c>
      <c r="S25" s="81"/>
    </row>
    <row r="26" spans="1:19" x14ac:dyDescent="0.2">
      <c r="A26" s="6">
        <v>2014</v>
      </c>
      <c r="B26" s="43" t="s">
        <v>580</v>
      </c>
      <c r="C26" s="6" t="s">
        <v>46</v>
      </c>
      <c r="D26" s="61" t="s">
        <v>593</v>
      </c>
      <c r="E26" s="46" t="s">
        <v>155</v>
      </c>
      <c r="F26" s="7" t="s">
        <v>156</v>
      </c>
      <c r="G26" s="29">
        <v>3.53</v>
      </c>
      <c r="H26" s="6"/>
      <c r="I26" s="6" t="s">
        <v>11</v>
      </c>
      <c r="J26" s="8">
        <v>4.4164399999999997</v>
      </c>
      <c r="K26" s="7" t="s">
        <v>11</v>
      </c>
      <c r="L26" s="7" t="s">
        <v>157</v>
      </c>
      <c r="M26" s="7" t="s">
        <v>12</v>
      </c>
      <c r="N26" s="81"/>
      <c r="O26" s="81"/>
      <c r="P26" s="81"/>
      <c r="Q26" s="81"/>
      <c r="R26" s="81" t="s">
        <v>69</v>
      </c>
      <c r="S26" s="81"/>
    </row>
    <row r="27" spans="1:19" x14ac:dyDescent="0.2">
      <c r="A27" s="6">
        <v>2014</v>
      </c>
      <c r="B27" s="43" t="s">
        <v>580</v>
      </c>
      <c r="C27" s="6" t="s">
        <v>47</v>
      </c>
      <c r="D27" s="61" t="s">
        <v>593</v>
      </c>
      <c r="E27" s="46" t="s">
        <v>158</v>
      </c>
      <c r="F27" s="7" t="s">
        <v>159</v>
      </c>
      <c r="G27" s="29">
        <v>3.61</v>
      </c>
      <c r="H27" s="6"/>
      <c r="I27" s="6" t="s">
        <v>11</v>
      </c>
      <c r="J27" s="8">
        <v>4.5753399999999997</v>
      </c>
      <c r="K27" s="7" t="s">
        <v>11</v>
      </c>
      <c r="L27" s="7" t="s">
        <v>160</v>
      </c>
      <c r="M27" s="7" t="s">
        <v>12</v>
      </c>
      <c r="N27" s="81"/>
      <c r="O27" s="81"/>
      <c r="P27" s="81"/>
      <c r="Q27" s="81"/>
      <c r="R27" s="81" t="s">
        <v>134</v>
      </c>
      <c r="S27" s="81"/>
    </row>
    <row r="28" spans="1:19" x14ac:dyDescent="0.2">
      <c r="A28" s="6">
        <v>2014</v>
      </c>
      <c r="B28" s="43" t="s">
        <v>580</v>
      </c>
      <c r="C28" s="6" t="s">
        <v>48</v>
      </c>
      <c r="D28" s="61" t="s">
        <v>593</v>
      </c>
      <c r="E28" s="46" t="s">
        <v>161</v>
      </c>
      <c r="F28" s="7" t="s">
        <v>162</v>
      </c>
      <c r="G28" s="29">
        <v>3.61</v>
      </c>
      <c r="H28" s="6"/>
      <c r="I28" s="6" t="s">
        <v>11</v>
      </c>
      <c r="J28" s="8">
        <v>5.0821899999999998</v>
      </c>
      <c r="K28" s="7" t="s">
        <v>11</v>
      </c>
      <c r="L28" s="7" t="s">
        <v>163</v>
      </c>
      <c r="M28" s="7" t="s">
        <v>164</v>
      </c>
      <c r="N28" s="81"/>
      <c r="O28" s="81"/>
      <c r="P28" s="81"/>
      <c r="Q28" s="81"/>
      <c r="R28" s="81" t="s">
        <v>73</v>
      </c>
      <c r="S28" s="81"/>
    </row>
    <row r="29" spans="1:19" x14ac:dyDescent="0.2">
      <c r="A29" s="6">
        <v>2014</v>
      </c>
      <c r="B29" s="43" t="s">
        <v>580</v>
      </c>
      <c r="C29" s="6" t="s">
        <v>49</v>
      </c>
      <c r="D29" s="46">
        <v>10</v>
      </c>
      <c r="E29" s="46" t="s">
        <v>165</v>
      </c>
      <c r="F29" s="7" t="s">
        <v>166</v>
      </c>
      <c r="G29" s="29">
        <v>3.54</v>
      </c>
      <c r="H29" s="6"/>
      <c r="I29" s="6" t="s">
        <v>11</v>
      </c>
      <c r="J29" s="8">
        <v>4.3342499999999999</v>
      </c>
      <c r="K29" s="7" t="s">
        <v>11</v>
      </c>
      <c r="L29" s="7" t="s">
        <v>167</v>
      </c>
      <c r="M29" s="7" t="s">
        <v>168</v>
      </c>
      <c r="N29" s="81"/>
      <c r="O29" s="81"/>
      <c r="P29" s="81"/>
      <c r="Q29" s="81"/>
      <c r="R29" s="81" t="s">
        <v>74</v>
      </c>
      <c r="S29" s="81"/>
    </row>
    <row r="30" spans="1:19" x14ac:dyDescent="0.2">
      <c r="A30" s="6">
        <v>2014</v>
      </c>
      <c r="B30" s="43" t="s">
        <v>580</v>
      </c>
      <c r="C30" s="6" t="s">
        <v>50</v>
      </c>
      <c r="D30" s="46">
        <v>10</v>
      </c>
      <c r="E30" s="46" t="s">
        <v>169</v>
      </c>
      <c r="F30" s="7" t="s">
        <v>170</v>
      </c>
      <c r="G30" s="29">
        <v>3.68</v>
      </c>
      <c r="H30" s="6"/>
      <c r="I30" s="6" t="s">
        <v>11</v>
      </c>
      <c r="J30" s="8">
        <v>3.5753400000000002</v>
      </c>
      <c r="K30" s="7" t="s">
        <v>11</v>
      </c>
      <c r="L30" s="7" t="s">
        <v>171</v>
      </c>
      <c r="M30" s="7" t="s">
        <v>12</v>
      </c>
      <c r="N30" s="81"/>
      <c r="O30" s="81"/>
      <c r="P30" s="81"/>
      <c r="Q30" s="81"/>
      <c r="R30" s="81" t="s">
        <v>134</v>
      </c>
      <c r="S30" s="81"/>
    </row>
    <row r="31" spans="1:19" x14ac:dyDescent="0.2">
      <c r="A31" s="6">
        <v>2014</v>
      </c>
      <c r="B31" s="43" t="s">
        <v>580</v>
      </c>
      <c r="C31" s="6" t="s">
        <v>52</v>
      </c>
      <c r="D31" s="46">
        <v>10</v>
      </c>
      <c r="E31" s="46" t="s">
        <v>172</v>
      </c>
      <c r="F31" s="7" t="s">
        <v>173</v>
      </c>
      <c r="G31" s="29">
        <v>3.67</v>
      </c>
      <c r="H31" s="6"/>
      <c r="I31" s="6" t="s">
        <v>11</v>
      </c>
      <c r="J31" s="8">
        <v>3.8301400000000001</v>
      </c>
      <c r="K31" s="7" t="s">
        <v>11</v>
      </c>
      <c r="L31" s="7" t="s">
        <v>174</v>
      </c>
      <c r="M31" s="7" t="s">
        <v>12</v>
      </c>
      <c r="N31" s="81"/>
      <c r="O31" s="81"/>
      <c r="P31" s="81"/>
      <c r="Q31" s="81"/>
      <c r="R31" s="81" t="s">
        <v>138</v>
      </c>
      <c r="S31" s="81"/>
    </row>
    <row r="32" spans="1:19" x14ac:dyDescent="0.2">
      <c r="A32" s="6">
        <v>2014</v>
      </c>
      <c r="B32" s="43" t="s">
        <v>580</v>
      </c>
      <c r="C32" s="6" t="s">
        <v>53</v>
      </c>
      <c r="D32" s="46">
        <v>10</v>
      </c>
      <c r="E32" s="46" t="s">
        <v>175</v>
      </c>
      <c r="F32" s="7" t="s">
        <v>176</v>
      </c>
      <c r="G32" s="29">
        <v>3.67</v>
      </c>
      <c r="H32" s="6"/>
      <c r="I32" s="6" t="s">
        <v>11</v>
      </c>
      <c r="J32" s="8">
        <v>3.4164400000000001</v>
      </c>
      <c r="K32" s="7" t="s">
        <v>11</v>
      </c>
      <c r="L32" s="7" t="s">
        <v>177</v>
      </c>
      <c r="M32" s="7" t="s">
        <v>12</v>
      </c>
      <c r="N32" s="81"/>
      <c r="O32" s="81"/>
      <c r="P32" s="81"/>
      <c r="Q32" s="81"/>
      <c r="R32" s="81" t="s">
        <v>69</v>
      </c>
      <c r="S32" s="81"/>
    </row>
    <row r="33" spans="1:19" x14ac:dyDescent="0.2">
      <c r="A33" s="6">
        <v>2014</v>
      </c>
      <c r="B33" s="43" t="s">
        <v>580</v>
      </c>
      <c r="C33" s="6" t="s">
        <v>54</v>
      </c>
      <c r="D33" s="46">
        <v>10</v>
      </c>
      <c r="E33" s="46" t="s">
        <v>178</v>
      </c>
      <c r="F33" s="7" t="s">
        <v>179</v>
      </c>
      <c r="G33" s="29">
        <v>3.61</v>
      </c>
      <c r="H33" s="6"/>
      <c r="I33" s="6" t="s">
        <v>11</v>
      </c>
      <c r="J33" s="8">
        <v>3.4164400000000001</v>
      </c>
      <c r="K33" s="7" t="s">
        <v>11</v>
      </c>
      <c r="L33" s="7" t="s">
        <v>180</v>
      </c>
      <c r="M33" s="7" t="s">
        <v>12</v>
      </c>
      <c r="N33" s="81"/>
      <c r="O33" s="81"/>
      <c r="P33" s="81"/>
      <c r="Q33" s="81"/>
      <c r="R33" s="81" t="s">
        <v>69</v>
      </c>
      <c r="S33" s="81"/>
    </row>
    <row r="34" spans="1:19" x14ac:dyDescent="0.2">
      <c r="A34" s="6">
        <v>2014</v>
      </c>
      <c r="B34" s="43" t="s">
        <v>580</v>
      </c>
      <c r="C34" s="6" t="s">
        <v>55</v>
      </c>
      <c r="D34" s="46">
        <v>10</v>
      </c>
      <c r="E34" s="46" t="s">
        <v>181</v>
      </c>
      <c r="F34" s="7" t="s">
        <v>182</v>
      </c>
      <c r="G34" s="29">
        <v>3.6</v>
      </c>
      <c r="H34" s="6"/>
      <c r="I34" s="6" t="s">
        <v>11</v>
      </c>
      <c r="J34" s="8">
        <v>4.2465799999999998</v>
      </c>
      <c r="K34" s="7" t="s">
        <v>11</v>
      </c>
      <c r="L34" s="7" t="s">
        <v>183</v>
      </c>
      <c r="M34" s="7" t="s">
        <v>184</v>
      </c>
      <c r="N34" s="81"/>
      <c r="O34" s="81"/>
      <c r="P34" s="81"/>
      <c r="Q34" s="81"/>
      <c r="R34" s="81" t="s">
        <v>72</v>
      </c>
      <c r="S34" s="81"/>
    </row>
    <row r="35" spans="1:19" x14ac:dyDescent="0.2">
      <c r="A35" s="6">
        <v>2014</v>
      </c>
      <c r="B35" s="43" t="s">
        <v>580</v>
      </c>
      <c r="C35" s="6" t="s">
        <v>56</v>
      </c>
      <c r="D35" s="46">
        <v>10</v>
      </c>
      <c r="E35" s="46" t="s">
        <v>185</v>
      </c>
      <c r="F35" s="7" t="s">
        <v>186</v>
      </c>
      <c r="G35" s="29">
        <v>3.36</v>
      </c>
      <c r="H35" s="6"/>
      <c r="I35" s="6" t="s">
        <v>11</v>
      </c>
      <c r="J35" s="8">
        <v>3.7479499999999999</v>
      </c>
      <c r="K35" s="7" t="s">
        <v>11</v>
      </c>
      <c r="L35" s="7" t="s">
        <v>187</v>
      </c>
      <c r="M35" s="7" t="s">
        <v>12</v>
      </c>
      <c r="N35" s="81"/>
      <c r="O35" s="81"/>
      <c r="P35" s="81"/>
      <c r="Q35" s="81"/>
      <c r="R35" s="81" t="s">
        <v>81</v>
      </c>
      <c r="S35" s="81"/>
    </row>
    <row r="36" spans="1:19" x14ac:dyDescent="0.2">
      <c r="A36" s="6">
        <v>2014</v>
      </c>
      <c r="B36" s="43" t="s">
        <v>580</v>
      </c>
      <c r="C36" s="6" t="s">
        <v>57</v>
      </c>
      <c r="D36" s="46">
        <v>11</v>
      </c>
      <c r="E36" s="46" t="s">
        <v>188</v>
      </c>
      <c r="F36" s="7" t="s">
        <v>189</v>
      </c>
      <c r="G36" s="29">
        <v>3.72</v>
      </c>
      <c r="H36" s="6"/>
      <c r="I36" s="6" t="s">
        <v>11</v>
      </c>
      <c r="J36" s="8">
        <v>3.2465799999999998</v>
      </c>
      <c r="K36" s="7" t="s">
        <v>11</v>
      </c>
      <c r="L36" s="7" t="s">
        <v>190</v>
      </c>
      <c r="M36" s="7" t="s">
        <v>191</v>
      </c>
      <c r="N36" s="81"/>
      <c r="O36" s="81"/>
      <c r="P36" s="81"/>
      <c r="Q36" s="81"/>
      <c r="R36" s="81" t="s">
        <v>72</v>
      </c>
      <c r="S36" s="81"/>
    </row>
    <row r="37" spans="1:19" x14ac:dyDescent="0.2">
      <c r="A37" s="6">
        <v>2014</v>
      </c>
      <c r="B37" s="43" t="s">
        <v>580</v>
      </c>
      <c r="C37" s="6" t="s">
        <v>59</v>
      </c>
      <c r="D37" s="46">
        <v>11</v>
      </c>
      <c r="E37" s="46" t="s">
        <v>192</v>
      </c>
      <c r="F37" s="7" t="s">
        <v>193</v>
      </c>
      <c r="G37" s="29">
        <v>3.62</v>
      </c>
      <c r="H37" s="6"/>
      <c r="I37" s="6" t="s">
        <v>11</v>
      </c>
      <c r="J37" s="8">
        <v>3.1671200000000002</v>
      </c>
      <c r="K37" s="7" t="s">
        <v>11</v>
      </c>
      <c r="L37" s="7" t="s">
        <v>194</v>
      </c>
      <c r="M37" s="7" t="s">
        <v>195</v>
      </c>
      <c r="N37" s="81"/>
      <c r="O37" s="81"/>
      <c r="P37" s="81"/>
      <c r="Q37" s="81"/>
      <c r="R37" s="81" t="s">
        <v>71</v>
      </c>
      <c r="S37" s="81"/>
    </row>
    <row r="38" spans="1:19" x14ac:dyDescent="0.2">
      <c r="A38" s="9">
        <v>2015</v>
      </c>
      <c r="B38" s="42" t="s">
        <v>579</v>
      </c>
      <c r="C38" s="9">
        <v>1</v>
      </c>
      <c r="D38" s="68" t="s">
        <v>583</v>
      </c>
      <c r="E38" s="48" t="s">
        <v>196</v>
      </c>
      <c r="F38" s="10" t="s">
        <v>197</v>
      </c>
      <c r="G38" s="9" t="s">
        <v>198</v>
      </c>
      <c r="H38" s="9"/>
      <c r="I38" s="9" t="s">
        <v>61</v>
      </c>
      <c r="J38" s="78">
        <v>10.57</v>
      </c>
      <c r="K38" s="10" t="s">
        <v>199</v>
      </c>
      <c r="L38" s="10" t="s">
        <v>67</v>
      </c>
      <c r="M38" s="10" t="s">
        <v>200</v>
      </c>
      <c r="N38" s="81"/>
      <c r="O38" s="81"/>
      <c r="P38" s="81"/>
      <c r="Q38" s="81"/>
      <c r="R38" s="81" t="s">
        <v>201</v>
      </c>
      <c r="S38" s="81"/>
    </row>
    <row r="39" spans="1:19" x14ac:dyDescent="0.2">
      <c r="A39" s="9">
        <v>2015</v>
      </c>
      <c r="B39" s="42" t="s">
        <v>579</v>
      </c>
      <c r="C39" s="9">
        <v>2</v>
      </c>
      <c r="D39" s="62" t="s">
        <v>591</v>
      </c>
      <c r="E39" s="48" t="s">
        <v>202</v>
      </c>
      <c r="F39" s="10" t="s">
        <v>203</v>
      </c>
      <c r="G39" s="9" t="s">
        <v>60</v>
      </c>
      <c r="H39" s="9"/>
      <c r="I39" s="9" t="s">
        <v>61</v>
      </c>
      <c r="J39" s="78">
        <v>6.83</v>
      </c>
      <c r="K39" s="10" t="s">
        <v>199</v>
      </c>
      <c r="L39" s="10" t="s">
        <v>204</v>
      </c>
      <c r="M39" s="10" t="s">
        <v>205</v>
      </c>
      <c r="N39" s="81"/>
      <c r="O39" s="81"/>
      <c r="P39" s="81"/>
      <c r="Q39" s="81"/>
      <c r="R39" s="81" t="s">
        <v>206</v>
      </c>
      <c r="S39" s="81"/>
    </row>
    <row r="40" spans="1:19" x14ac:dyDescent="0.2">
      <c r="A40" s="9">
        <v>2015</v>
      </c>
      <c r="B40" s="42" t="s">
        <v>579</v>
      </c>
      <c r="C40" s="9">
        <v>3</v>
      </c>
      <c r="D40" s="62" t="s">
        <v>591</v>
      </c>
      <c r="E40" s="48" t="s">
        <v>207</v>
      </c>
      <c r="F40" s="10" t="s">
        <v>208</v>
      </c>
      <c r="G40" s="9" t="s">
        <v>65</v>
      </c>
      <c r="H40" s="9"/>
      <c r="I40" s="9" t="s">
        <v>61</v>
      </c>
      <c r="J40" s="78">
        <v>6.9</v>
      </c>
      <c r="K40" s="10" t="s">
        <v>62</v>
      </c>
      <c r="L40" s="10" t="s">
        <v>209</v>
      </c>
      <c r="M40" s="10" t="s">
        <v>12</v>
      </c>
      <c r="N40" s="81"/>
      <c r="O40" s="81"/>
      <c r="P40" s="81"/>
      <c r="Q40" s="81"/>
      <c r="R40" s="81" t="s">
        <v>210</v>
      </c>
      <c r="S40" s="81"/>
    </row>
    <row r="41" spans="1:19" x14ac:dyDescent="0.2">
      <c r="A41" s="9">
        <v>2015</v>
      </c>
      <c r="B41" s="42" t="s">
        <v>579</v>
      </c>
      <c r="C41" s="9">
        <v>4</v>
      </c>
      <c r="D41" s="62" t="s">
        <v>591</v>
      </c>
      <c r="E41" s="48" t="s">
        <v>211</v>
      </c>
      <c r="F41" s="10" t="s">
        <v>212</v>
      </c>
      <c r="G41" s="9" t="s">
        <v>29</v>
      </c>
      <c r="H41" s="9"/>
      <c r="I41" s="9" t="s">
        <v>11</v>
      </c>
      <c r="J41" s="78">
        <v>6.4191799999999999</v>
      </c>
      <c r="K41" s="10" t="s">
        <v>11</v>
      </c>
      <c r="L41" s="10" t="s">
        <v>213</v>
      </c>
      <c r="M41" s="10" t="s">
        <v>214</v>
      </c>
      <c r="N41" s="81"/>
      <c r="O41" s="81"/>
      <c r="P41" s="81"/>
      <c r="Q41" s="81"/>
      <c r="R41" s="81" t="s">
        <v>215</v>
      </c>
      <c r="S41" s="81"/>
    </row>
    <row r="42" spans="1:19" x14ac:dyDescent="0.2">
      <c r="A42" s="9">
        <v>2015</v>
      </c>
      <c r="B42" s="42" t="s">
        <v>579</v>
      </c>
      <c r="C42" s="9">
        <v>5</v>
      </c>
      <c r="D42" s="62" t="s">
        <v>591</v>
      </c>
      <c r="E42" s="48" t="s">
        <v>216</v>
      </c>
      <c r="F42" s="10" t="s">
        <v>217</v>
      </c>
      <c r="G42" s="9" t="s">
        <v>40</v>
      </c>
      <c r="H42" s="9"/>
      <c r="I42" s="9" t="s">
        <v>61</v>
      </c>
      <c r="J42" s="78">
        <v>7.33</v>
      </c>
      <c r="K42" s="10" t="s">
        <v>62</v>
      </c>
      <c r="L42" s="10" t="s">
        <v>218</v>
      </c>
      <c r="M42" s="10" t="s">
        <v>219</v>
      </c>
      <c r="N42" s="81"/>
      <c r="O42" s="81"/>
      <c r="P42" s="81"/>
      <c r="Q42" s="81"/>
      <c r="R42" s="81" t="s">
        <v>220</v>
      </c>
      <c r="S42" s="81"/>
    </row>
    <row r="43" spans="1:19" x14ac:dyDescent="0.2">
      <c r="A43" s="9">
        <v>2015</v>
      </c>
      <c r="B43" s="42" t="s">
        <v>579</v>
      </c>
      <c r="C43" s="9">
        <v>6</v>
      </c>
      <c r="D43" s="68" t="s">
        <v>592</v>
      </c>
      <c r="E43" s="48" t="s">
        <v>221</v>
      </c>
      <c r="F43" s="10" t="s">
        <v>222</v>
      </c>
      <c r="G43" s="9" t="s">
        <v>64</v>
      </c>
      <c r="H43" s="9"/>
      <c r="I43" s="9" t="s">
        <v>61</v>
      </c>
      <c r="J43" s="78">
        <v>6.33</v>
      </c>
      <c r="K43" s="10" t="s">
        <v>62</v>
      </c>
      <c r="L43" s="10" t="s">
        <v>223</v>
      </c>
      <c r="M43" s="10" t="s">
        <v>224</v>
      </c>
      <c r="N43" s="81"/>
      <c r="O43" s="81"/>
      <c r="P43" s="81"/>
      <c r="Q43" s="81"/>
      <c r="R43" s="81" t="s">
        <v>220</v>
      </c>
      <c r="S43" s="81"/>
    </row>
    <row r="44" spans="1:19" x14ac:dyDescent="0.2">
      <c r="A44" s="9">
        <v>2015</v>
      </c>
      <c r="B44" s="42" t="s">
        <v>579</v>
      </c>
      <c r="C44" s="9">
        <v>7</v>
      </c>
      <c r="D44" s="48">
        <v>10</v>
      </c>
      <c r="E44" s="48" t="s">
        <v>225</v>
      </c>
      <c r="F44" s="10" t="s">
        <v>226</v>
      </c>
      <c r="G44" s="9" t="s">
        <v>51</v>
      </c>
      <c r="H44" s="9"/>
      <c r="I44" s="9" t="s">
        <v>61</v>
      </c>
      <c r="J44" s="78">
        <v>5.16</v>
      </c>
      <c r="K44" s="10" t="s">
        <v>62</v>
      </c>
      <c r="L44" s="10" t="s">
        <v>227</v>
      </c>
      <c r="M44" s="10" t="s">
        <v>228</v>
      </c>
      <c r="N44" s="81"/>
      <c r="O44" s="81"/>
      <c r="P44" s="81"/>
      <c r="Q44" s="81"/>
      <c r="R44" s="81" t="s">
        <v>229</v>
      </c>
      <c r="S44" s="81"/>
    </row>
    <row r="45" spans="1:19" x14ac:dyDescent="0.2">
      <c r="A45" s="9">
        <v>2015</v>
      </c>
      <c r="B45" s="42" t="s">
        <v>579</v>
      </c>
      <c r="C45" s="9">
        <v>8</v>
      </c>
      <c r="D45" s="48">
        <v>10</v>
      </c>
      <c r="E45" s="48" t="s">
        <v>230</v>
      </c>
      <c r="F45" s="10" t="s">
        <v>231</v>
      </c>
      <c r="G45" s="9" t="s">
        <v>58</v>
      </c>
      <c r="H45" s="9"/>
      <c r="I45" s="9" t="s">
        <v>61</v>
      </c>
      <c r="J45" s="78">
        <v>4.9000000000000004</v>
      </c>
      <c r="K45" s="10" t="s">
        <v>62</v>
      </c>
      <c r="L45" s="10" t="s">
        <v>232</v>
      </c>
      <c r="M45" s="10" t="s">
        <v>233</v>
      </c>
      <c r="N45" s="81"/>
      <c r="O45" s="81"/>
      <c r="P45" s="81"/>
      <c r="Q45" s="81"/>
      <c r="R45" s="81" t="s">
        <v>210</v>
      </c>
      <c r="S45" s="81"/>
    </row>
    <row r="46" spans="1:19" x14ac:dyDescent="0.2">
      <c r="A46" s="9">
        <v>2015</v>
      </c>
      <c r="B46" s="42" t="s">
        <v>579</v>
      </c>
      <c r="C46" s="9">
        <v>9</v>
      </c>
      <c r="D46" s="48">
        <v>11</v>
      </c>
      <c r="E46" s="48" t="s">
        <v>234</v>
      </c>
      <c r="F46" s="10" t="s">
        <v>235</v>
      </c>
      <c r="G46" s="9" t="s">
        <v>75</v>
      </c>
      <c r="H46" s="9"/>
      <c r="I46" s="9" t="s">
        <v>61</v>
      </c>
      <c r="J46" s="78">
        <v>4</v>
      </c>
      <c r="K46" s="10" t="s">
        <v>66</v>
      </c>
      <c r="L46" s="10" t="s">
        <v>236</v>
      </c>
      <c r="M46" s="10" t="s">
        <v>237</v>
      </c>
      <c r="N46" s="81"/>
      <c r="O46" s="81"/>
      <c r="P46" s="81"/>
      <c r="Q46" s="81"/>
      <c r="R46" s="81" t="s">
        <v>238</v>
      </c>
      <c r="S46" s="81"/>
    </row>
    <row r="47" spans="1:19" x14ac:dyDescent="0.2">
      <c r="A47" s="9">
        <v>2015</v>
      </c>
      <c r="B47" s="42" t="s">
        <v>579</v>
      </c>
      <c r="C47" s="9">
        <v>10</v>
      </c>
      <c r="D47" s="48">
        <v>11</v>
      </c>
      <c r="E47" s="48" t="s">
        <v>239</v>
      </c>
      <c r="F47" s="10" t="s">
        <v>240</v>
      </c>
      <c r="G47" s="9" t="s">
        <v>63</v>
      </c>
      <c r="H47" s="9"/>
      <c r="I47" s="9" t="s">
        <v>61</v>
      </c>
      <c r="J47" s="78">
        <v>4.16</v>
      </c>
      <c r="K47" s="10" t="s">
        <v>62</v>
      </c>
      <c r="L47" s="10" t="s">
        <v>241</v>
      </c>
      <c r="M47" s="10" t="s">
        <v>242</v>
      </c>
      <c r="N47" s="81"/>
      <c r="O47" s="81"/>
      <c r="P47" s="81"/>
      <c r="Q47" s="81"/>
      <c r="R47" s="81" t="s">
        <v>229</v>
      </c>
      <c r="S47" s="81"/>
    </row>
    <row r="48" spans="1:19" x14ac:dyDescent="0.2">
      <c r="A48" s="13">
        <v>2016</v>
      </c>
      <c r="B48" s="41" t="s">
        <v>578</v>
      </c>
      <c r="C48" s="13">
        <v>1</v>
      </c>
      <c r="D48" s="63" t="s">
        <v>585</v>
      </c>
      <c r="E48" s="49" t="s">
        <v>253</v>
      </c>
      <c r="F48" s="14" t="s">
        <v>254</v>
      </c>
      <c r="G48" s="79">
        <v>3.53</v>
      </c>
      <c r="H48" s="79"/>
      <c r="I48" s="79">
        <v>0</v>
      </c>
      <c r="J48" s="79">
        <v>11</v>
      </c>
      <c r="K48" s="14" t="s">
        <v>62</v>
      </c>
      <c r="L48" s="14" t="s">
        <v>255</v>
      </c>
      <c r="M48" s="14" t="s">
        <v>256</v>
      </c>
      <c r="N48" s="81"/>
      <c r="O48" s="81"/>
      <c r="P48" s="81"/>
      <c r="Q48" s="81"/>
      <c r="R48" s="81" t="s">
        <v>244</v>
      </c>
      <c r="S48" s="81"/>
    </row>
    <row r="49" spans="1:19" x14ac:dyDescent="0.2">
      <c r="A49" s="13">
        <v>2016</v>
      </c>
      <c r="B49" s="41" t="s">
        <v>578</v>
      </c>
      <c r="C49" s="13">
        <v>2</v>
      </c>
      <c r="D49" s="63" t="s">
        <v>589</v>
      </c>
      <c r="E49" s="49" t="s">
        <v>257</v>
      </c>
      <c r="F49" s="14" t="s">
        <v>258</v>
      </c>
      <c r="G49" s="79">
        <v>3.56</v>
      </c>
      <c r="H49" s="79"/>
      <c r="I49" s="79">
        <v>0</v>
      </c>
      <c r="J49" s="79">
        <v>9.08</v>
      </c>
      <c r="K49" s="14" t="s">
        <v>62</v>
      </c>
      <c r="L49" s="14" t="s">
        <v>259</v>
      </c>
      <c r="M49" s="14" t="s">
        <v>260</v>
      </c>
      <c r="N49" s="81"/>
      <c r="O49" s="81"/>
      <c r="P49" s="81"/>
      <c r="Q49" s="81"/>
      <c r="R49" s="81" t="s">
        <v>261</v>
      </c>
      <c r="S49" s="81"/>
    </row>
    <row r="50" spans="1:19" x14ac:dyDescent="0.2">
      <c r="A50" s="13">
        <v>2016</v>
      </c>
      <c r="B50" s="41" t="s">
        <v>578</v>
      </c>
      <c r="C50" s="13">
        <v>3</v>
      </c>
      <c r="D50" s="63" t="s">
        <v>589</v>
      </c>
      <c r="E50" s="49" t="s">
        <v>262</v>
      </c>
      <c r="F50" s="14" t="s">
        <v>263</v>
      </c>
      <c r="G50" s="79">
        <v>3.41</v>
      </c>
      <c r="H50" s="79"/>
      <c r="I50" s="79">
        <v>0</v>
      </c>
      <c r="J50" s="79">
        <v>8.41</v>
      </c>
      <c r="K50" s="14" t="s">
        <v>62</v>
      </c>
      <c r="L50" s="14" t="s">
        <v>264</v>
      </c>
      <c r="M50" s="14" t="s">
        <v>265</v>
      </c>
      <c r="N50" s="81"/>
      <c r="O50" s="81"/>
      <c r="P50" s="81"/>
      <c r="Q50" s="81"/>
      <c r="R50" s="81" t="s">
        <v>245</v>
      </c>
      <c r="S50" s="81"/>
    </row>
    <row r="51" spans="1:19" x14ac:dyDescent="0.2">
      <c r="A51" s="13">
        <v>2016</v>
      </c>
      <c r="B51" s="41" t="s">
        <v>578</v>
      </c>
      <c r="C51" s="13">
        <v>4</v>
      </c>
      <c r="D51" s="63" t="s">
        <v>591</v>
      </c>
      <c r="E51" s="49" t="s">
        <v>266</v>
      </c>
      <c r="F51" s="14" t="s">
        <v>267</v>
      </c>
      <c r="G51" s="79">
        <v>3.57</v>
      </c>
      <c r="H51" s="79"/>
      <c r="I51" s="79">
        <v>0</v>
      </c>
      <c r="J51" s="79">
        <v>7.91</v>
      </c>
      <c r="K51" s="14" t="s">
        <v>62</v>
      </c>
      <c r="L51" s="14" t="s">
        <v>264</v>
      </c>
      <c r="M51" s="14" t="s">
        <v>268</v>
      </c>
      <c r="N51" s="81"/>
      <c r="O51" s="81"/>
      <c r="P51" s="81"/>
      <c r="Q51" s="81"/>
      <c r="R51" s="81" t="s">
        <v>247</v>
      </c>
      <c r="S51" s="81"/>
    </row>
    <row r="52" spans="1:19" x14ac:dyDescent="0.2">
      <c r="A52" s="13">
        <v>2016</v>
      </c>
      <c r="B52" s="41" t="s">
        <v>578</v>
      </c>
      <c r="C52" s="13">
        <v>5</v>
      </c>
      <c r="D52" s="63" t="s">
        <v>591</v>
      </c>
      <c r="E52" s="49" t="s">
        <v>269</v>
      </c>
      <c r="F52" s="14" t="s">
        <v>270</v>
      </c>
      <c r="G52" s="79">
        <v>3.43</v>
      </c>
      <c r="H52" s="79"/>
      <c r="I52" s="79">
        <v>0</v>
      </c>
      <c r="J52" s="79">
        <v>8.08</v>
      </c>
      <c r="K52" s="14" t="s">
        <v>199</v>
      </c>
      <c r="L52" s="14" t="s">
        <v>271</v>
      </c>
      <c r="M52" s="14" t="s">
        <v>272</v>
      </c>
      <c r="N52" s="81"/>
      <c r="O52" s="81"/>
      <c r="P52" s="81"/>
      <c r="Q52" s="81"/>
      <c r="R52" s="81" t="s">
        <v>261</v>
      </c>
      <c r="S52" s="81"/>
    </row>
    <row r="53" spans="1:19" x14ac:dyDescent="0.2">
      <c r="A53" s="13">
        <v>2016</v>
      </c>
      <c r="B53" s="41" t="s">
        <v>578</v>
      </c>
      <c r="C53" s="13">
        <v>6</v>
      </c>
      <c r="D53" s="63" t="s">
        <v>591</v>
      </c>
      <c r="E53" s="49" t="s">
        <v>273</v>
      </c>
      <c r="F53" s="14" t="s">
        <v>274</v>
      </c>
      <c r="G53" s="79">
        <v>3.32</v>
      </c>
      <c r="H53" s="79"/>
      <c r="I53" s="79">
        <v>4</v>
      </c>
      <c r="J53" s="79">
        <v>6.33</v>
      </c>
      <c r="K53" s="14" t="s">
        <v>199</v>
      </c>
      <c r="L53" s="14" t="s">
        <v>275</v>
      </c>
      <c r="M53" s="14" t="s">
        <v>276</v>
      </c>
      <c r="N53" s="81"/>
      <c r="O53" s="81"/>
      <c r="P53" s="81"/>
      <c r="Q53" s="81"/>
      <c r="R53" s="81" t="s">
        <v>246</v>
      </c>
      <c r="S53" s="81"/>
    </row>
    <row r="54" spans="1:19" x14ac:dyDescent="0.2">
      <c r="A54" s="13">
        <v>2016</v>
      </c>
      <c r="B54" s="41" t="s">
        <v>578</v>
      </c>
      <c r="C54" s="13">
        <v>7</v>
      </c>
      <c r="D54" s="63" t="s">
        <v>591</v>
      </c>
      <c r="E54" s="49" t="s">
        <v>277</v>
      </c>
      <c r="F54" s="14" t="s">
        <v>278</v>
      </c>
      <c r="G54" s="79">
        <v>3.8</v>
      </c>
      <c r="H54" s="79"/>
      <c r="I54" s="79">
        <v>0</v>
      </c>
      <c r="J54" s="79">
        <v>7.83</v>
      </c>
      <c r="K54" s="14" t="s">
        <v>62</v>
      </c>
      <c r="L54" s="14" t="s">
        <v>279</v>
      </c>
      <c r="M54" s="14" t="s">
        <v>280</v>
      </c>
      <c r="N54" s="81"/>
      <c r="O54" s="81"/>
      <c r="P54" s="81"/>
      <c r="Q54" s="81"/>
      <c r="R54" s="81" t="s">
        <v>248</v>
      </c>
      <c r="S54" s="81"/>
    </row>
    <row r="55" spans="1:19" x14ac:dyDescent="0.2">
      <c r="A55" s="13">
        <v>2016</v>
      </c>
      <c r="B55" s="41" t="s">
        <v>578</v>
      </c>
      <c r="C55" s="13">
        <v>8</v>
      </c>
      <c r="D55" s="70" t="s">
        <v>591</v>
      </c>
      <c r="E55" s="49" t="s">
        <v>281</v>
      </c>
      <c r="F55" s="14" t="s">
        <v>282</v>
      </c>
      <c r="G55" s="79">
        <v>3.44</v>
      </c>
      <c r="H55" s="79"/>
      <c r="I55" s="79">
        <v>0</v>
      </c>
      <c r="J55" s="79">
        <v>8.08</v>
      </c>
      <c r="K55" s="14" t="s">
        <v>199</v>
      </c>
      <c r="L55" s="14" t="s">
        <v>283</v>
      </c>
      <c r="M55" s="14" t="s">
        <v>284</v>
      </c>
      <c r="N55" s="81"/>
      <c r="O55" s="81"/>
      <c r="P55" s="81"/>
      <c r="Q55" s="81"/>
      <c r="R55" s="81" t="s">
        <v>261</v>
      </c>
      <c r="S55" s="81"/>
    </row>
    <row r="56" spans="1:19" x14ac:dyDescent="0.2">
      <c r="A56" s="13">
        <v>2016</v>
      </c>
      <c r="B56" s="41" t="s">
        <v>578</v>
      </c>
      <c r="C56" s="13">
        <v>9</v>
      </c>
      <c r="D56" s="63" t="s">
        <v>591</v>
      </c>
      <c r="E56" s="49" t="s">
        <v>285</v>
      </c>
      <c r="F56" s="14" t="s">
        <v>286</v>
      </c>
      <c r="G56" s="79">
        <v>3.56</v>
      </c>
      <c r="H56" s="79"/>
      <c r="I56" s="79">
        <v>0</v>
      </c>
      <c r="J56" s="79">
        <v>7.83</v>
      </c>
      <c r="K56" s="14" t="s">
        <v>62</v>
      </c>
      <c r="L56" s="14" t="s">
        <v>287</v>
      </c>
      <c r="M56" s="14" t="s">
        <v>288</v>
      </c>
      <c r="N56" s="81"/>
      <c r="O56" s="81"/>
      <c r="P56" s="81"/>
      <c r="Q56" s="81"/>
      <c r="R56" s="81" t="s">
        <v>248</v>
      </c>
      <c r="S56" s="81"/>
    </row>
    <row r="57" spans="1:19" x14ac:dyDescent="0.2">
      <c r="A57" s="13">
        <v>2016</v>
      </c>
      <c r="B57" s="41" t="s">
        <v>578</v>
      </c>
      <c r="C57" s="13">
        <v>10</v>
      </c>
      <c r="D57" s="63" t="s">
        <v>591</v>
      </c>
      <c r="E57" s="49" t="s">
        <v>289</v>
      </c>
      <c r="F57" s="14" t="s">
        <v>290</v>
      </c>
      <c r="G57" s="79">
        <v>3.2</v>
      </c>
      <c r="H57" s="79"/>
      <c r="I57" s="79">
        <v>0</v>
      </c>
      <c r="J57" s="79">
        <v>7.41</v>
      </c>
      <c r="K57" s="14" t="s">
        <v>199</v>
      </c>
      <c r="L57" s="14" t="s">
        <v>218</v>
      </c>
      <c r="M57" s="14" t="s">
        <v>291</v>
      </c>
      <c r="N57" s="81"/>
      <c r="O57" s="81"/>
      <c r="P57" s="81"/>
      <c r="Q57" s="81"/>
      <c r="R57" s="81" t="s">
        <v>245</v>
      </c>
      <c r="S57" s="81"/>
    </row>
    <row r="58" spans="1:19" x14ac:dyDescent="0.2">
      <c r="A58" s="13">
        <v>2016</v>
      </c>
      <c r="B58" s="41" t="s">
        <v>578</v>
      </c>
      <c r="C58" s="13">
        <v>11</v>
      </c>
      <c r="D58" s="71" t="s">
        <v>592</v>
      </c>
      <c r="E58" s="49" t="s">
        <v>292</v>
      </c>
      <c r="F58" s="14" t="s">
        <v>293</v>
      </c>
      <c r="G58" s="79">
        <v>3.57</v>
      </c>
      <c r="H58" s="79"/>
      <c r="I58" s="79">
        <v>0</v>
      </c>
      <c r="J58" s="79">
        <v>7.08</v>
      </c>
      <c r="K58" s="14" t="s">
        <v>62</v>
      </c>
      <c r="L58" s="14" t="s">
        <v>294</v>
      </c>
      <c r="M58" s="14" t="s">
        <v>295</v>
      </c>
      <c r="N58" s="81"/>
      <c r="O58" s="81"/>
      <c r="P58" s="81"/>
      <c r="Q58" s="81"/>
      <c r="R58" s="81" t="s">
        <v>261</v>
      </c>
      <c r="S58" s="81"/>
    </row>
    <row r="59" spans="1:19" x14ac:dyDescent="0.2">
      <c r="A59" s="13">
        <v>2016</v>
      </c>
      <c r="B59" s="41" t="s">
        <v>578</v>
      </c>
      <c r="C59" s="13">
        <v>12</v>
      </c>
      <c r="D59" s="63" t="s">
        <v>593</v>
      </c>
      <c r="E59" s="49" t="s">
        <v>296</v>
      </c>
      <c r="F59" s="14" t="s">
        <v>297</v>
      </c>
      <c r="G59" s="79">
        <v>3.51</v>
      </c>
      <c r="H59" s="79"/>
      <c r="I59" s="79">
        <v>0</v>
      </c>
      <c r="J59" s="79">
        <v>6.66</v>
      </c>
      <c r="K59" s="14" t="s">
        <v>62</v>
      </c>
      <c r="L59" s="14" t="s">
        <v>298</v>
      </c>
      <c r="M59" s="14" t="s">
        <v>299</v>
      </c>
      <c r="N59" s="81"/>
      <c r="O59" s="81"/>
      <c r="P59" s="81"/>
      <c r="Q59" s="81"/>
      <c r="R59" s="81" t="s">
        <v>243</v>
      </c>
      <c r="S59" s="81"/>
    </row>
    <row r="60" spans="1:19" x14ac:dyDescent="0.2">
      <c r="A60" s="13">
        <v>2016</v>
      </c>
      <c r="B60" s="41" t="s">
        <v>578</v>
      </c>
      <c r="C60" s="13">
        <v>13</v>
      </c>
      <c r="D60" s="63" t="s">
        <v>593</v>
      </c>
      <c r="E60" s="49" t="s">
        <v>300</v>
      </c>
      <c r="F60" s="14" t="s">
        <v>301</v>
      </c>
      <c r="G60" s="79">
        <v>3.53</v>
      </c>
      <c r="H60" s="79"/>
      <c r="I60" s="79">
        <v>0</v>
      </c>
      <c r="J60" s="79">
        <v>6.91</v>
      </c>
      <c r="K60" s="14" t="s">
        <v>62</v>
      </c>
      <c r="L60" s="14" t="s">
        <v>259</v>
      </c>
      <c r="M60" s="14" t="s">
        <v>302</v>
      </c>
      <c r="N60" s="81"/>
      <c r="O60" s="81"/>
      <c r="P60" s="81"/>
      <c r="Q60" s="81"/>
      <c r="R60" s="81" t="s">
        <v>247</v>
      </c>
      <c r="S60" s="81"/>
    </row>
    <row r="61" spans="1:19" x14ac:dyDescent="0.2">
      <c r="A61" s="13">
        <v>2016</v>
      </c>
      <c r="B61" s="41" t="s">
        <v>578</v>
      </c>
      <c r="C61" s="13">
        <v>14</v>
      </c>
      <c r="D61" s="49">
        <v>10</v>
      </c>
      <c r="E61" s="49" t="s">
        <v>303</v>
      </c>
      <c r="F61" s="14" t="s">
        <v>304</v>
      </c>
      <c r="G61" s="79">
        <v>3.51</v>
      </c>
      <c r="H61" s="79"/>
      <c r="I61" s="79">
        <v>0</v>
      </c>
      <c r="J61" s="79">
        <v>5.83</v>
      </c>
      <c r="K61" s="14" t="s">
        <v>62</v>
      </c>
      <c r="L61" s="14" t="s">
        <v>305</v>
      </c>
      <c r="M61" s="14" t="s">
        <v>306</v>
      </c>
      <c r="N61" s="81"/>
      <c r="O61" s="81"/>
      <c r="P61" s="81"/>
      <c r="Q61" s="81"/>
      <c r="R61" s="81" t="s">
        <v>248</v>
      </c>
      <c r="S61" s="81"/>
    </row>
    <row r="62" spans="1:19" x14ac:dyDescent="0.2">
      <c r="A62" s="13">
        <v>2016</v>
      </c>
      <c r="B62" s="41" t="s">
        <v>578</v>
      </c>
      <c r="C62" s="13">
        <v>15</v>
      </c>
      <c r="D62" s="49">
        <v>10</v>
      </c>
      <c r="E62" s="49" t="s">
        <v>307</v>
      </c>
      <c r="F62" s="14" t="s">
        <v>308</v>
      </c>
      <c r="G62" s="79">
        <v>3.78</v>
      </c>
      <c r="H62" s="79"/>
      <c r="I62" s="79">
        <v>0</v>
      </c>
      <c r="J62" s="79">
        <v>6.15</v>
      </c>
      <c r="K62" s="14" t="s">
        <v>62</v>
      </c>
      <c r="L62" s="14" t="s">
        <v>67</v>
      </c>
      <c r="M62" s="14" t="s">
        <v>309</v>
      </c>
      <c r="N62" s="81"/>
      <c r="O62" s="81"/>
      <c r="P62" s="81"/>
      <c r="Q62" s="81"/>
      <c r="R62" s="81" t="s">
        <v>252</v>
      </c>
      <c r="S62" s="81"/>
    </row>
    <row r="63" spans="1:19" x14ac:dyDescent="0.2">
      <c r="A63" s="13">
        <v>2016</v>
      </c>
      <c r="B63" s="41" t="s">
        <v>578</v>
      </c>
      <c r="C63" s="13">
        <v>16</v>
      </c>
      <c r="D63" s="49">
        <v>11</v>
      </c>
      <c r="E63" s="49" t="s">
        <v>310</v>
      </c>
      <c r="F63" s="14" t="s">
        <v>311</v>
      </c>
      <c r="G63" s="79">
        <v>3.73</v>
      </c>
      <c r="H63" s="79"/>
      <c r="I63" s="79">
        <v>0</v>
      </c>
      <c r="J63" s="79">
        <v>4.75</v>
      </c>
      <c r="K63" s="14" t="s">
        <v>62</v>
      </c>
      <c r="L63" s="14" t="s">
        <v>312</v>
      </c>
      <c r="M63" s="14" t="s">
        <v>313</v>
      </c>
      <c r="N63" s="81"/>
      <c r="O63" s="81"/>
      <c r="P63" s="81"/>
      <c r="Q63" s="81"/>
      <c r="R63" s="81" t="s">
        <v>314</v>
      </c>
      <c r="S63" s="81"/>
    </row>
    <row r="64" spans="1:19" x14ac:dyDescent="0.2">
      <c r="A64" s="13">
        <v>2016</v>
      </c>
      <c r="B64" s="41" t="s">
        <v>578</v>
      </c>
      <c r="C64" s="13">
        <v>17</v>
      </c>
      <c r="D64" s="49">
        <v>11</v>
      </c>
      <c r="E64" s="49" t="s">
        <v>315</v>
      </c>
      <c r="F64" s="15" t="s">
        <v>316</v>
      </c>
      <c r="G64" s="79">
        <v>3.99</v>
      </c>
      <c r="H64" s="79"/>
      <c r="I64" s="79">
        <v>0</v>
      </c>
      <c r="J64" s="79">
        <v>4.66</v>
      </c>
      <c r="K64" s="14" t="s">
        <v>66</v>
      </c>
      <c r="L64" s="14" t="s">
        <v>317</v>
      </c>
      <c r="M64" s="14" t="s">
        <v>318</v>
      </c>
      <c r="N64" s="81"/>
      <c r="O64" s="81"/>
      <c r="P64" s="81"/>
      <c r="Q64" s="81"/>
      <c r="R64" s="81" t="s">
        <v>243</v>
      </c>
      <c r="S64" s="81"/>
    </row>
    <row r="65" spans="1:19" x14ac:dyDescent="0.2">
      <c r="A65" s="13">
        <v>2016</v>
      </c>
      <c r="B65" s="41" t="s">
        <v>578</v>
      </c>
      <c r="C65" s="13">
        <v>18</v>
      </c>
      <c r="D65" s="49">
        <v>11</v>
      </c>
      <c r="E65" s="49" t="s">
        <v>319</v>
      </c>
      <c r="F65" s="14" t="s">
        <v>320</v>
      </c>
      <c r="G65" s="79">
        <v>3.58</v>
      </c>
      <c r="H65" s="79"/>
      <c r="I65" s="79">
        <v>0</v>
      </c>
      <c r="J65" s="79">
        <v>4.66</v>
      </c>
      <c r="K65" s="14" t="s">
        <v>62</v>
      </c>
      <c r="L65" s="14" t="s">
        <v>321</v>
      </c>
      <c r="M65" s="14" t="s">
        <v>322</v>
      </c>
      <c r="N65" s="81"/>
      <c r="O65" s="81"/>
      <c r="P65" s="81"/>
      <c r="Q65" s="81"/>
      <c r="R65" s="81" t="s">
        <v>243</v>
      </c>
      <c r="S65" s="81"/>
    </row>
    <row r="66" spans="1:19" x14ac:dyDescent="0.2">
      <c r="A66" s="13">
        <v>2016</v>
      </c>
      <c r="B66" s="41" t="s">
        <v>578</v>
      </c>
      <c r="C66" s="13">
        <v>19</v>
      </c>
      <c r="D66" s="49">
        <v>11</v>
      </c>
      <c r="E66" s="49" t="s">
        <v>323</v>
      </c>
      <c r="F66" s="14" t="s">
        <v>324</v>
      </c>
      <c r="G66" s="79">
        <v>3.73</v>
      </c>
      <c r="H66" s="79"/>
      <c r="I66" s="79">
        <v>0</v>
      </c>
      <c r="J66" s="79">
        <v>4.66</v>
      </c>
      <c r="K66" s="14" t="s">
        <v>62</v>
      </c>
      <c r="L66" s="14" t="s">
        <v>325</v>
      </c>
      <c r="M66" s="14" t="s">
        <v>326</v>
      </c>
      <c r="N66" s="81"/>
      <c r="O66" s="81"/>
      <c r="P66" s="81"/>
      <c r="Q66" s="81"/>
      <c r="R66" s="81" t="s">
        <v>243</v>
      </c>
      <c r="S66" s="81"/>
    </row>
    <row r="67" spans="1:19" x14ac:dyDescent="0.2">
      <c r="A67" s="13">
        <v>2016</v>
      </c>
      <c r="B67" s="41" t="s">
        <v>578</v>
      </c>
      <c r="C67" s="13">
        <v>20</v>
      </c>
      <c r="D67" s="49">
        <v>12</v>
      </c>
      <c r="E67" s="49" t="s">
        <v>327</v>
      </c>
      <c r="F67" s="14" t="s">
        <v>328</v>
      </c>
      <c r="G67" s="79">
        <v>3.9</v>
      </c>
      <c r="H67" s="79"/>
      <c r="I67" s="79">
        <v>0</v>
      </c>
      <c r="J67" s="79">
        <v>3.91</v>
      </c>
      <c r="K67" s="14" t="s">
        <v>66</v>
      </c>
      <c r="L67" s="14" t="s">
        <v>329</v>
      </c>
      <c r="M67" s="14" t="s">
        <v>330</v>
      </c>
      <c r="N67" s="81"/>
      <c r="O67" s="81"/>
      <c r="P67" s="81"/>
      <c r="Q67" s="81"/>
      <c r="R67" s="81" t="s">
        <v>247</v>
      </c>
      <c r="S67" s="81"/>
    </row>
    <row r="68" spans="1:19" x14ac:dyDescent="0.2">
      <c r="A68" s="13">
        <v>2016</v>
      </c>
      <c r="B68" s="41" t="s">
        <v>578</v>
      </c>
      <c r="C68" s="13">
        <v>21</v>
      </c>
      <c r="D68" s="49">
        <v>12</v>
      </c>
      <c r="E68" s="49" t="s">
        <v>331</v>
      </c>
      <c r="F68" s="14" t="s">
        <v>332</v>
      </c>
      <c r="G68" s="79">
        <v>3.7</v>
      </c>
      <c r="H68" s="79"/>
      <c r="I68" s="79">
        <v>0</v>
      </c>
      <c r="J68" s="79">
        <v>3.91</v>
      </c>
      <c r="K68" s="14" t="s">
        <v>62</v>
      </c>
      <c r="L68" s="14" t="s">
        <v>333</v>
      </c>
      <c r="M68" s="14" t="s">
        <v>334</v>
      </c>
      <c r="N68" s="81"/>
      <c r="O68" s="81"/>
      <c r="P68" s="81"/>
      <c r="Q68" s="81"/>
      <c r="R68" s="81" t="s">
        <v>247</v>
      </c>
      <c r="S68" s="81"/>
    </row>
    <row r="69" spans="1:19" x14ac:dyDescent="0.2">
      <c r="A69" s="13">
        <v>2016</v>
      </c>
      <c r="B69" s="41" t="s">
        <v>578</v>
      </c>
      <c r="C69" s="13">
        <v>22</v>
      </c>
      <c r="D69" s="49">
        <v>12</v>
      </c>
      <c r="E69" s="49" t="s">
        <v>335</v>
      </c>
      <c r="F69" s="14" t="s">
        <v>336</v>
      </c>
      <c r="G69" s="79">
        <v>3.67</v>
      </c>
      <c r="H69" s="79"/>
      <c r="I69" s="79">
        <v>0</v>
      </c>
      <c r="J69" s="79">
        <v>3.83</v>
      </c>
      <c r="K69" s="14" t="s">
        <v>62</v>
      </c>
      <c r="L69" s="14" t="s">
        <v>183</v>
      </c>
      <c r="M69" s="14" t="s">
        <v>337</v>
      </c>
      <c r="N69" s="81"/>
      <c r="O69" s="81"/>
      <c r="P69" s="81"/>
      <c r="Q69" s="81"/>
      <c r="R69" s="81" t="s">
        <v>248</v>
      </c>
      <c r="S69" s="81"/>
    </row>
    <row r="70" spans="1:19" x14ac:dyDescent="0.2">
      <c r="A70" s="13">
        <v>2016</v>
      </c>
      <c r="B70" s="41" t="s">
        <v>578</v>
      </c>
      <c r="C70" s="13">
        <v>23</v>
      </c>
      <c r="D70" s="49">
        <v>12</v>
      </c>
      <c r="E70" s="49" t="s">
        <v>338</v>
      </c>
      <c r="F70" s="14" t="s">
        <v>339</v>
      </c>
      <c r="G70" s="79">
        <v>3.86</v>
      </c>
      <c r="H70" s="79"/>
      <c r="I70" s="79">
        <v>0</v>
      </c>
      <c r="J70" s="79">
        <v>4</v>
      </c>
      <c r="K70" s="14" t="s">
        <v>66</v>
      </c>
      <c r="L70" s="14" t="s">
        <v>340</v>
      </c>
      <c r="M70" s="14" t="s">
        <v>341</v>
      </c>
      <c r="N70" s="81"/>
      <c r="O70" s="81"/>
      <c r="P70" s="81"/>
      <c r="Q70" s="81"/>
      <c r="R70" s="81" t="s">
        <v>244</v>
      </c>
      <c r="S70" s="81"/>
    </row>
    <row r="71" spans="1:19" x14ac:dyDescent="0.2">
      <c r="A71" s="13">
        <v>2016</v>
      </c>
      <c r="B71" s="41" t="s">
        <v>578</v>
      </c>
      <c r="C71" s="13">
        <v>24</v>
      </c>
      <c r="D71" s="49">
        <v>12</v>
      </c>
      <c r="E71" s="49" t="s">
        <v>342</v>
      </c>
      <c r="F71" s="15" t="s">
        <v>343</v>
      </c>
      <c r="G71" s="79">
        <v>3.92</v>
      </c>
      <c r="H71" s="79"/>
      <c r="I71" s="79">
        <v>0</v>
      </c>
      <c r="J71" s="79">
        <v>3.41</v>
      </c>
      <c r="K71" s="14" t="s">
        <v>66</v>
      </c>
      <c r="L71" s="14" t="s">
        <v>344</v>
      </c>
      <c r="M71" s="14" t="s">
        <v>345</v>
      </c>
      <c r="N71" s="81"/>
      <c r="O71" s="81"/>
      <c r="P71" s="81"/>
      <c r="Q71" s="81"/>
      <c r="R71" s="81" t="s">
        <v>245</v>
      </c>
      <c r="S71" s="81"/>
    </row>
    <row r="72" spans="1:19" x14ac:dyDescent="0.2">
      <c r="A72" s="11">
        <v>2017</v>
      </c>
      <c r="B72" s="40" t="s">
        <v>577</v>
      </c>
      <c r="C72" s="12">
        <v>1</v>
      </c>
      <c r="D72" s="64" t="s">
        <v>585</v>
      </c>
      <c r="E72" s="50" t="s">
        <v>351</v>
      </c>
      <c r="F72" s="12" t="s">
        <v>352</v>
      </c>
      <c r="G72" s="30">
        <v>3.43</v>
      </c>
      <c r="H72" s="11"/>
      <c r="I72" s="11" t="s">
        <v>30</v>
      </c>
      <c r="J72" s="30">
        <v>6.79</v>
      </c>
      <c r="K72" s="12" t="s">
        <v>199</v>
      </c>
      <c r="L72" s="12" t="s">
        <v>76</v>
      </c>
      <c r="M72" s="12" t="s">
        <v>353</v>
      </c>
      <c r="N72" s="81"/>
      <c r="O72" s="81"/>
      <c r="P72" s="81"/>
      <c r="Q72" s="81"/>
      <c r="R72" s="81" t="s">
        <v>347</v>
      </c>
      <c r="S72" s="81"/>
    </row>
    <row r="73" spans="1:19" x14ac:dyDescent="0.2">
      <c r="A73" s="11">
        <v>2017</v>
      </c>
      <c r="B73" s="40" t="s">
        <v>577</v>
      </c>
      <c r="C73" s="12">
        <v>7</v>
      </c>
      <c r="D73" s="65">
        <v>10</v>
      </c>
      <c r="E73" s="51">
        <v>10701269005</v>
      </c>
      <c r="F73" s="12" t="s">
        <v>486</v>
      </c>
      <c r="G73" s="30">
        <v>3.43</v>
      </c>
      <c r="H73" s="11"/>
      <c r="I73" s="11">
        <v>3</v>
      </c>
      <c r="J73" s="30">
        <v>6.91</v>
      </c>
      <c r="K73" s="12" t="s">
        <v>199</v>
      </c>
      <c r="L73" s="12" t="s">
        <v>349</v>
      </c>
      <c r="M73" s="12">
        <v>30113</v>
      </c>
      <c r="N73" s="81"/>
      <c r="O73" s="81"/>
      <c r="P73" s="81"/>
      <c r="Q73" s="81"/>
      <c r="R73" s="81" t="s">
        <v>357</v>
      </c>
      <c r="S73" s="81"/>
    </row>
    <row r="74" spans="1:19" x14ac:dyDescent="0.2">
      <c r="A74" s="11">
        <v>2017</v>
      </c>
      <c r="B74" s="40" t="s">
        <v>577</v>
      </c>
      <c r="C74" s="12">
        <v>3</v>
      </c>
      <c r="D74" s="65" t="s">
        <v>589</v>
      </c>
      <c r="E74" s="51" t="s">
        <v>358</v>
      </c>
      <c r="F74" s="12" t="s">
        <v>359</v>
      </c>
      <c r="G74" s="30">
        <v>3.4</v>
      </c>
      <c r="H74" s="11"/>
      <c r="I74" s="11" t="s">
        <v>17</v>
      </c>
      <c r="J74" s="30">
        <v>6.88</v>
      </c>
      <c r="K74" s="12" t="s">
        <v>199</v>
      </c>
      <c r="L74" s="12" t="s">
        <v>346</v>
      </c>
      <c r="M74" s="12" t="s">
        <v>360</v>
      </c>
      <c r="N74" s="81"/>
      <c r="O74" s="81"/>
      <c r="P74" s="81"/>
      <c r="Q74" s="81"/>
      <c r="R74" s="81" t="s">
        <v>361</v>
      </c>
      <c r="S74" s="81"/>
    </row>
    <row r="75" spans="1:19" x14ac:dyDescent="0.2">
      <c r="A75" s="11">
        <v>2017</v>
      </c>
      <c r="B75" s="40" t="s">
        <v>577</v>
      </c>
      <c r="C75" s="12">
        <v>4</v>
      </c>
      <c r="D75" s="65" t="s">
        <v>589</v>
      </c>
      <c r="E75" s="51" t="s">
        <v>362</v>
      </c>
      <c r="F75" s="12" t="s">
        <v>363</v>
      </c>
      <c r="G75" s="30">
        <v>3.48</v>
      </c>
      <c r="H75" s="11"/>
      <c r="I75" s="11" t="s">
        <v>17</v>
      </c>
      <c r="J75" s="30">
        <v>6.98</v>
      </c>
      <c r="K75" s="12" t="s">
        <v>199</v>
      </c>
      <c r="L75" s="12" t="s">
        <v>364</v>
      </c>
      <c r="M75" s="12" t="s">
        <v>365</v>
      </c>
      <c r="N75" s="81"/>
      <c r="O75" s="81"/>
      <c r="P75" s="81"/>
      <c r="Q75" s="81"/>
      <c r="R75" s="81" t="s">
        <v>366</v>
      </c>
      <c r="S75" s="81"/>
    </row>
    <row r="76" spans="1:19" x14ac:dyDescent="0.2">
      <c r="A76" s="11">
        <v>2017</v>
      </c>
      <c r="B76" s="40" t="s">
        <v>577</v>
      </c>
      <c r="C76" s="12">
        <v>5</v>
      </c>
      <c r="D76" s="65" t="s">
        <v>591</v>
      </c>
      <c r="E76" s="51" t="s">
        <v>367</v>
      </c>
      <c r="F76" s="12" t="s">
        <v>368</v>
      </c>
      <c r="G76" s="30">
        <v>3.5</v>
      </c>
      <c r="H76" s="11"/>
      <c r="I76" s="11" t="s">
        <v>15</v>
      </c>
      <c r="J76" s="30">
        <v>7.12</v>
      </c>
      <c r="K76" s="12" t="s">
        <v>199</v>
      </c>
      <c r="L76" s="12" t="s">
        <v>67</v>
      </c>
      <c r="M76" s="12" t="s">
        <v>369</v>
      </c>
      <c r="N76" s="81"/>
      <c r="O76" s="81"/>
      <c r="P76" s="81"/>
      <c r="Q76" s="81"/>
      <c r="R76" s="81" t="s">
        <v>370</v>
      </c>
      <c r="S76" s="81"/>
    </row>
    <row r="77" spans="1:19" x14ac:dyDescent="0.2">
      <c r="A77" s="11">
        <v>2017</v>
      </c>
      <c r="B77" s="40" t="s">
        <v>577</v>
      </c>
      <c r="C77" s="12">
        <v>6</v>
      </c>
      <c r="D77" s="65" t="s">
        <v>591</v>
      </c>
      <c r="E77" s="51" t="s">
        <v>371</v>
      </c>
      <c r="F77" s="12" t="s">
        <v>372</v>
      </c>
      <c r="G77" s="30">
        <v>3.32</v>
      </c>
      <c r="H77" s="11"/>
      <c r="I77" s="11" t="s">
        <v>15</v>
      </c>
      <c r="J77" s="30">
        <v>7.3</v>
      </c>
      <c r="K77" s="12" t="s">
        <v>199</v>
      </c>
      <c r="L77" s="12" t="s">
        <v>249</v>
      </c>
      <c r="M77" s="12" t="s">
        <v>373</v>
      </c>
      <c r="N77" s="81"/>
      <c r="O77" s="81"/>
      <c r="P77" s="81"/>
      <c r="Q77" s="81"/>
      <c r="R77" s="81" t="s">
        <v>374</v>
      </c>
      <c r="S77" s="81"/>
    </row>
    <row r="78" spans="1:19" x14ac:dyDescent="0.2">
      <c r="A78" s="11">
        <v>2017</v>
      </c>
      <c r="B78" s="40" t="s">
        <v>577</v>
      </c>
      <c r="C78" s="12">
        <v>7</v>
      </c>
      <c r="D78" s="65" t="s">
        <v>591</v>
      </c>
      <c r="E78" s="51" t="s">
        <v>375</v>
      </c>
      <c r="F78" s="12" t="s">
        <v>376</v>
      </c>
      <c r="G78" s="30">
        <v>3.47</v>
      </c>
      <c r="H78" s="11"/>
      <c r="I78" s="11" t="s">
        <v>15</v>
      </c>
      <c r="J78" s="30">
        <v>6.73</v>
      </c>
      <c r="K78" s="12" t="s">
        <v>199</v>
      </c>
      <c r="L78" s="12" t="s">
        <v>377</v>
      </c>
      <c r="M78" s="12" t="s">
        <v>378</v>
      </c>
      <c r="N78" s="81"/>
      <c r="O78" s="81"/>
      <c r="P78" s="81"/>
      <c r="Q78" s="81"/>
      <c r="R78" s="81" t="s">
        <v>379</v>
      </c>
      <c r="S78" s="81"/>
    </row>
    <row r="79" spans="1:19" x14ac:dyDescent="0.2">
      <c r="A79" s="11">
        <v>2017</v>
      </c>
      <c r="B79" s="40" t="s">
        <v>577</v>
      </c>
      <c r="C79" s="12">
        <v>8</v>
      </c>
      <c r="D79" s="65" t="s">
        <v>593</v>
      </c>
      <c r="E79" s="51" t="s">
        <v>380</v>
      </c>
      <c r="F79" s="12" t="s">
        <v>381</v>
      </c>
      <c r="G79" s="30">
        <v>3.62</v>
      </c>
      <c r="H79" s="11"/>
      <c r="I79" s="11" t="s">
        <v>13</v>
      </c>
      <c r="J79" s="30">
        <v>6.88</v>
      </c>
      <c r="K79" s="12" t="s">
        <v>62</v>
      </c>
      <c r="L79" s="12" t="s">
        <v>348</v>
      </c>
      <c r="M79" s="12" t="s">
        <v>382</v>
      </c>
      <c r="N79" s="81"/>
      <c r="O79" s="81"/>
      <c r="P79" s="81"/>
      <c r="Q79" s="81"/>
      <c r="R79" s="81" t="s">
        <v>383</v>
      </c>
      <c r="S79" s="81"/>
    </row>
    <row r="80" spans="1:19" x14ac:dyDescent="0.2">
      <c r="A80" s="11">
        <v>2017</v>
      </c>
      <c r="B80" s="40" t="s">
        <v>577</v>
      </c>
      <c r="C80" s="12">
        <v>9</v>
      </c>
      <c r="D80" s="65" t="s">
        <v>593</v>
      </c>
      <c r="E80" s="51" t="s">
        <v>384</v>
      </c>
      <c r="F80" s="12" t="s">
        <v>385</v>
      </c>
      <c r="G80" s="30">
        <v>3.44</v>
      </c>
      <c r="H80" s="11"/>
      <c r="I80" s="11" t="s">
        <v>13</v>
      </c>
      <c r="J80" s="30">
        <v>6.79</v>
      </c>
      <c r="K80" s="12" t="s">
        <v>199</v>
      </c>
      <c r="L80" s="12" t="s">
        <v>346</v>
      </c>
      <c r="M80" s="12" t="s">
        <v>386</v>
      </c>
      <c r="N80" s="81"/>
      <c r="O80" s="81"/>
      <c r="P80" s="81"/>
      <c r="Q80" s="81"/>
      <c r="R80" s="81" t="s">
        <v>387</v>
      </c>
      <c r="S80" s="81"/>
    </row>
    <row r="81" spans="1:19" x14ac:dyDescent="0.2">
      <c r="A81" s="11">
        <v>2017</v>
      </c>
      <c r="B81" s="40" t="s">
        <v>577</v>
      </c>
      <c r="C81" s="12">
        <v>10</v>
      </c>
      <c r="D81" s="51">
        <v>10</v>
      </c>
      <c r="E81" s="51" t="s">
        <v>388</v>
      </c>
      <c r="F81" s="12" t="s">
        <v>389</v>
      </c>
      <c r="G81" s="30">
        <v>3.61</v>
      </c>
      <c r="H81" s="11"/>
      <c r="I81" s="11" t="s">
        <v>61</v>
      </c>
      <c r="J81" s="30">
        <v>6.76</v>
      </c>
      <c r="K81" s="12" t="s">
        <v>62</v>
      </c>
      <c r="L81" s="12" t="s">
        <v>390</v>
      </c>
      <c r="M81" s="12" t="s">
        <v>391</v>
      </c>
      <c r="N81" s="81"/>
      <c r="O81" s="81"/>
      <c r="P81" s="81"/>
      <c r="Q81" s="81"/>
      <c r="R81" s="81" t="s">
        <v>392</v>
      </c>
      <c r="S81" s="81"/>
    </row>
    <row r="82" spans="1:19" x14ac:dyDescent="0.2">
      <c r="A82" s="11">
        <v>2017</v>
      </c>
      <c r="B82" s="40" t="s">
        <v>577</v>
      </c>
      <c r="C82" s="12">
        <v>2</v>
      </c>
      <c r="D82" s="51">
        <v>13</v>
      </c>
      <c r="E82" s="51">
        <v>13701261015</v>
      </c>
      <c r="F82" s="12" t="s">
        <v>559</v>
      </c>
      <c r="G82" s="30">
        <v>3.38</v>
      </c>
      <c r="H82" s="11"/>
      <c r="I82" s="11">
        <v>2</v>
      </c>
      <c r="J82" s="30">
        <v>7.01</v>
      </c>
      <c r="K82" s="12" t="s">
        <v>62</v>
      </c>
      <c r="L82" s="12" t="s">
        <v>249</v>
      </c>
      <c r="M82" s="12" t="s">
        <v>395</v>
      </c>
      <c r="N82" s="81"/>
      <c r="O82" s="81"/>
      <c r="P82" s="81"/>
      <c r="Q82" s="81"/>
      <c r="R82" s="81" t="s">
        <v>396</v>
      </c>
      <c r="S82" s="81"/>
    </row>
    <row r="83" spans="1:19" x14ac:dyDescent="0.2">
      <c r="A83" s="11">
        <v>2017</v>
      </c>
      <c r="B83" s="40" t="s">
        <v>577</v>
      </c>
      <c r="C83" s="12">
        <v>12</v>
      </c>
      <c r="D83" s="51">
        <v>10</v>
      </c>
      <c r="E83" s="51" t="s">
        <v>397</v>
      </c>
      <c r="F83" s="12" t="s">
        <v>398</v>
      </c>
      <c r="G83" s="30">
        <v>3.38</v>
      </c>
      <c r="H83" s="11"/>
      <c r="I83" s="11" t="s">
        <v>61</v>
      </c>
      <c r="J83" s="30">
        <v>6.62</v>
      </c>
      <c r="K83" s="12" t="s">
        <v>199</v>
      </c>
      <c r="L83" s="12" t="s">
        <v>399</v>
      </c>
      <c r="M83" s="12" t="s">
        <v>400</v>
      </c>
      <c r="N83" s="81"/>
      <c r="O83" s="81"/>
      <c r="P83" s="81"/>
      <c r="Q83" s="81"/>
      <c r="R83" s="81" t="s">
        <v>401</v>
      </c>
      <c r="S83" s="81"/>
    </row>
    <row r="84" spans="1:19" x14ac:dyDescent="0.2">
      <c r="A84" s="11">
        <v>2017</v>
      </c>
      <c r="B84" s="40" t="s">
        <v>577</v>
      </c>
      <c r="C84" s="12">
        <v>13</v>
      </c>
      <c r="D84" s="51">
        <v>11</v>
      </c>
      <c r="E84" s="51" t="s">
        <v>402</v>
      </c>
      <c r="F84" s="12" t="s">
        <v>403</v>
      </c>
      <c r="G84" s="30">
        <v>3.52</v>
      </c>
      <c r="H84" s="11"/>
      <c r="I84" s="11" t="s">
        <v>61</v>
      </c>
      <c r="J84" s="30">
        <v>6.21</v>
      </c>
      <c r="K84" s="12" t="s">
        <v>62</v>
      </c>
      <c r="L84" s="12" t="s">
        <v>255</v>
      </c>
      <c r="M84" s="12" t="s">
        <v>404</v>
      </c>
      <c r="N84" s="81"/>
      <c r="O84" s="81"/>
      <c r="P84" s="81"/>
      <c r="Q84" s="81"/>
      <c r="R84" s="81" t="s">
        <v>405</v>
      </c>
      <c r="S84" s="81"/>
    </row>
    <row r="85" spans="1:19" x14ac:dyDescent="0.2">
      <c r="A85" s="11">
        <v>2017</v>
      </c>
      <c r="B85" s="40" t="s">
        <v>577</v>
      </c>
      <c r="C85" s="12">
        <v>19</v>
      </c>
      <c r="D85" s="51">
        <v>13</v>
      </c>
      <c r="E85" s="51">
        <v>13701261013</v>
      </c>
      <c r="F85" s="12" t="s">
        <v>504</v>
      </c>
      <c r="G85" s="30">
        <v>3.35</v>
      </c>
      <c r="H85" s="11"/>
      <c r="I85" s="11">
        <v>0</v>
      </c>
      <c r="J85" s="30">
        <v>6.27</v>
      </c>
      <c r="K85" s="12" t="s">
        <v>199</v>
      </c>
      <c r="L85" s="12" t="s">
        <v>505</v>
      </c>
      <c r="M85" s="12">
        <v>26014</v>
      </c>
      <c r="N85" s="81"/>
      <c r="O85" s="81"/>
      <c r="P85" s="81"/>
      <c r="Q85" s="81"/>
      <c r="R85" s="81" t="s">
        <v>410</v>
      </c>
      <c r="S85" s="81"/>
    </row>
    <row r="86" spans="1:19" x14ac:dyDescent="0.2">
      <c r="A86" s="11">
        <v>2017</v>
      </c>
      <c r="B86" s="40" t="s">
        <v>577</v>
      </c>
      <c r="C86" s="12">
        <v>15</v>
      </c>
      <c r="D86" s="51">
        <v>12</v>
      </c>
      <c r="E86" s="51" t="s">
        <v>411</v>
      </c>
      <c r="F86" s="12" t="s">
        <v>412</v>
      </c>
      <c r="G86" s="30">
        <v>3.53</v>
      </c>
      <c r="H86" s="11"/>
      <c r="I86" s="11" t="s">
        <v>61</v>
      </c>
      <c r="J86" s="30">
        <v>4.43</v>
      </c>
      <c r="K86" s="12" t="s">
        <v>62</v>
      </c>
      <c r="L86" s="12" t="s">
        <v>413</v>
      </c>
      <c r="M86" s="12" t="s">
        <v>414</v>
      </c>
      <c r="N86" s="81"/>
      <c r="O86" s="81"/>
      <c r="P86" s="81"/>
      <c r="Q86" s="81"/>
      <c r="R86" s="81" t="s">
        <v>415</v>
      </c>
      <c r="S86" s="81"/>
    </row>
    <row r="87" spans="1:19" x14ac:dyDescent="0.2">
      <c r="A87" s="11">
        <v>2017</v>
      </c>
      <c r="B87" s="40" t="s">
        <v>577</v>
      </c>
      <c r="C87" s="12">
        <v>6</v>
      </c>
      <c r="D87" s="51">
        <v>10</v>
      </c>
      <c r="E87" s="51">
        <v>10701269004</v>
      </c>
      <c r="F87" s="12" t="s">
        <v>485</v>
      </c>
      <c r="G87" s="30">
        <v>3.27</v>
      </c>
      <c r="H87" s="11"/>
      <c r="I87" s="11">
        <v>5</v>
      </c>
      <c r="J87" s="30">
        <v>6.64</v>
      </c>
      <c r="K87" s="12" t="s">
        <v>199</v>
      </c>
      <c r="L87" s="12" t="s">
        <v>204</v>
      </c>
      <c r="M87" s="12">
        <v>23925</v>
      </c>
      <c r="N87" s="81"/>
      <c r="O87" s="81"/>
      <c r="P87" s="81"/>
      <c r="Q87" s="81"/>
      <c r="R87" s="81" t="s">
        <v>420</v>
      </c>
      <c r="S87" s="81"/>
    </row>
    <row r="88" spans="1:19" x14ac:dyDescent="0.2">
      <c r="A88" s="11">
        <v>2017</v>
      </c>
      <c r="B88" s="40" t="s">
        <v>577</v>
      </c>
      <c r="C88" s="12">
        <v>17</v>
      </c>
      <c r="D88" s="51">
        <v>13</v>
      </c>
      <c r="E88" s="51" t="s">
        <v>421</v>
      </c>
      <c r="F88" s="12" t="s">
        <v>422</v>
      </c>
      <c r="G88" s="30">
        <v>3.38</v>
      </c>
      <c r="H88" s="11"/>
      <c r="I88" s="11" t="s">
        <v>61</v>
      </c>
      <c r="J88" s="30">
        <v>4</v>
      </c>
      <c r="K88" s="12" t="s">
        <v>199</v>
      </c>
      <c r="L88" s="12" t="s">
        <v>423</v>
      </c>
      <c r="M88" s="12" t="s">
        <v>424</v>
      </c>
      <c r="N88" s="81"/>
      <c r="O88" s="81"/>
      <c r="P88" s="81"/>
      <c r="Q88" s="81"/>
      <c r="R88" s="81" t="s">
        <v>350</v>
      </c>
      <c r="S88" s="81"/>
    </row>
    <row r="89" spans="1:19" x14ac:dyDescent="0.2">
      <c r="A89" s="11">
        <v>2017</v>
      </c>
      <c r="B89" s="40" t="s">
        <v>577</v>
      </c>
      <c r="C89" s="12">
        <v>16</v>
      </c>
      <c r="D89" s="51">
        <v>12</v>
      </c>
      <c r="E89" s="51">
        <v>12701269001</v>
      </c>
      <c r="F89" s="12" t="s">
        <v>500</v>
      </c>
      <c r="G89" s="30">
        <v>3.32</v>
      </c>
      <c r="H89" s="11"/>
      <c r="I89" s="11">
        <v>0</v>
      </c>
      <c r="J89" s="30">
        <v>6.98</v>
      </c>
      <c r="K89" s="12" t="s">
        <v>199</v>
      </c>
      <c r="L89" s="12" t="s">
        <v>438</v>
      </c>
      <c r="M89" s="12">
        <v>26980</v>
      </c>
      <c r="N89" s="81"/>
      <c r="O89" s="81"/>
      <c r="P89" s="81"/>
      <c r="Q89" s="81"/>
      <c r="R89" s="81" t="s">
        <v>370</v>
      </c>
      <c r="S89" s="81"/>
    </row>
    <row r="90" spans="1:19" x14ac:dyDescent="0.2">
      <c r="A90" s="11">
        <v>2017</v>
      </c>
      <c r="B90" s="40" t="s">
        <v>577</v>
      </c>
      <c r="C90" s="12">
        <v>1</v>
      </c>
      <c r="D90" s="51" t="s">
        <v>587</v>
      </c>
      <c r="E90" s="51" t="s">
        <v>514</v>
      </c>
      <c r="F90" s="12" t="s">
        <v>477</v>
      </c>
      <c r="G90" s="30">
        <v>3.18</v>
      </c>
      <c r="H90" s="11"/>
      <c r="I90" s="11">
        <v>11</v>
      </c>
      <c r="J90" s="30">
        <v>7.4</v>
      </c>
      <c r="K90" s="12" t="s">
        <v>199</v>
      </c>
      <c r="L90" s="12" t="s">
        <v>349</v>
      </c>
      <c r="M90" s="12">
        <v>22168</v>
      </c>
      <c r="N90" s="81"/>
      <c r="O90" s="81"/>
      <c r="P90" s="81"/>
      <c r="Q90" s="81"/>
      <c r="R90" s="81" t="s">
        <v>433</v>
      </c>
      <c r="S90" s="81"/>
    </row>
    <row r="91" spans="1:19" x14ac:dyDescent="0.2">
      <c r="A91" s="11">
        <v>2017</v>
      </c>
      <c r="B91" s="40" t="s">
        <v>577</v>
      </c>
      <c r="C91" s="12">
        <v>20</v>
      </c>
      <c r="D91" s="88" t="s">
        <v>590</v>
      </c>
      <c r="E91" s="51">
        <v>8701269004</v>
      </c>
      <c r="F91" s="12" t="s">
        <v>602</v>
      </c>
      <c r="G91" s="30">
        <v>3.34</v>
      </c>
      <c r="H91" s="11"/>
      <c r="I91" s="11"/>
      <c r="J91" s="86">
        <v>9.1666666666666661</v>
      </c>
      <c r="K91" s="12" t="s">
        <v>199</v>
      </c>
      <c r="L91" s="12"/>
      <c r="M91" s="12"/>
      <c r="N91" s="81"/>
      <c r="O91" s="81"/>
      <c r="P91" s="81"/>
      <c r="Q91" s="81"/>
      <c r="R91" s="81"/>
      <c r="S91" s="81"/>
    </row>
    <row r="92" spans="1:19" x14ac:dyDescent="0.2">
      <c r="A92" s="11">
        <v>2017</v>
      </c>
      <c r="B92" s="40" t="s">
        <v>577</v>
      </c>
      <c r="C92" s="12">
        <v>2</v>
      </c>
      <c r="D92" s="51" t="s">
        <v>589</v>
      </c>
      <c r="E92" s="51" t="s">
        <v>515</v>
      </c>
      <c r="F92" s="12" t="s">
        <v>478</v>
      </c>
      <c r="G92" s="30">
        <v>3.21</v>
      </c>
      <c r="H92" s="11"/>
      <c r="I92" s="11">
        <v>9</v>
      </c>
      <c r="J92" s="30">
        <v>6.86</v>
      </c>
      <c r="K92" s="12" t="s">
        <v>199</v>
      </c>
      <c r="L92" s="12" t="s">
        <v>479</v>
      </c>
      <c r="M92" s="12">
        <v>23373</v>
      </c>
      <c r="N92" s="81"/>
      <c r="O92" s="81"/>
      <c r="P92" s="81"/>
      <c r="Q92" s="81"/>
      <c r="R92" s="81" t="s">
        <v>361</v>
      </c>
      <c r="S92" s="81"/>
    </row>
    <row r="93" spans="1:19" x14ac:dyDescent="0.2">
      <c r="A93" s="16">
        <v>2018</v>
      </c>
      <c r="B93" s="38" t="s">
        <v>576</v>
      </c>
      <c r="C93" s="17">
        <v>1</v>
      </c>
      <c r="D93" s="66" t="s">
        <v>585</v>
      </c>
      <c r="E93" s="52" t="s">
        <v>439</v>
      </c>
      <c r="F93" s="17" t="s">
        <v>440</v>
      </c>
      <c r="G93" s="34">
        <v>3.36</v>
      </c>
      <c r="H93" s="34"/>
      <c r="I93" s="34">
        <v>13</v>
      </c>
      <c r="J93" s="34">
        <v>6.78</v>
      </c>
      <c r="K93" s="17" t="s">
        <v>199</v>
      </c>
      <c r="L93" s="17" t="s">
        <v>377</v>
      </c>
      <c r="M93" s="17" t="s">
        <v>441</v>
      </c>
      <c r="N93" s="81"/>
      <c r="O93" s="81"/>
      <c r="P93" s="81"/>
      <c r="Q93" s="81"/>
      <c r="R93" s="81" t="s">
        <v>442</v>
      </c>
      <c r="S93" s="81"/>
    </row>
    <row r="94" spans="1:19" x14ac:dyDescent="0.2">
      <c r="A94" s="16">
        <v>2018</v>
      </c>
      <c r="B94" s="38" t="s">
        <v>576</v>
      </c>
      <c r="C94" s="17">
        <v>2</v>
      </c>
      <c r="D94" s="66" t="s">
        <v>591</v>
      </c>
      <c r="E94" s="52" t="s">
        <v>443</v>
      </c>
      <c r="F94" s="17" t="s">
        <v>444</v>
      </c>
      <c r="G94" s="34">
        <v>3.49</v>
      </c>
      <c r="H94" s="34"/>
      <c r="I94" s="34">
        <v>6</v>
      </c>
      <c r="J94" s="34">
        <v>6.43</v>
      </c>
      <c r="K94" s="17" t="s">
        <v>199</v>
      </c>
      <c r="L94" s="17" t="s">
        <v>223</v>
      </c>
      <c r="M94" s="17" t="s">
        <v>445</v>
      </c>
      <c r="N94" s="81"/>
      <c r="O94" s="81"/>
      <c r="P94" s="81"/>
      <c r="Q94" s="81"/>
      <c r="R94" s="81" t="s">
        <v>446</v>
      </c>
      <c r="S94" s="81"/>
    </row>
    <row r="95" spans="1:19" x14ac:dyDescent="0.2">
      <c r="A95" s="16">
        <v>2018</v>
      </c>
      <c r="B95" s="38" t="s">
        <v>576</v>
      </c>
      <c r="C95" s="17">
        <v>3</v>
      </c>
      <c r="D95" s="52">
        <v>10</v>
      </c>
      <c r="E95" s="52" t="s">
        <v>447</v>
      </c>
      <c r="F95" s="17" t="s">
        <v>448</v>
      </c>
      <c r="G95" s="34">
        <v>3.58</v>
      </c>
      <c r="H95" s="34"/>
      <c r="I95" s="34">
        <v>3</v>
      </c>
      <c r="J95" s="34">
        <v>6.76</v>
      </c>
      <c r="K95" s="17" t="s">
        <v>62</v>
      </c>
      <c r="L95" s="17" t="s">
        <v>449</v>
      </c>
      <c r="M95" s="17" t="s">
        <v>450</v>
      </c>
      <c r="N95" s="81"/>
      <c r="O95" s="81"/>
      <c r="P95" s="81"/>
      <c r="Q95" s="81"/>
      <c r="R95" s="81" t="s">
        <v>451</v>
      </c>
      <c r="S95" s="81"/>
    </row>
    <row r="96" spans="1:19" x14ac:dyDescent="0.2">
      <c r="A96" s="16">
        <v>2018</v>
      </c>
      <c r="B96" s="38" t="s">
        <v>576</v>
      </c>
      <c r="C96" s="17">
        <v>4</v>
      </c>
      <c r="D96" s="52">
        <v>10</v>
      </c>
      <c r="E96" s="52" t="s">
        <v>452</v>
      </c>
      <c r="F96" s="17" t="s">
        <v>453</v>
      </c>
      <c r="G96" s="34">
        <v>3.36</v>
      </c>
      <c r="H96" s="34"/>
      <c r="I96" s="34">
        <v>0</v>
      </c>
      <c r="J96" s="34">
        <v>7.36</v>
      </c>
      <c r="K96" s="17" t="s">
        <v>199</v>
      </c>
      <c r="L96" s="17" t="s">
        <v>454</v>
      </c>
      <c r="M96" s="17" t="s">
        <v>455</v>
      </c>
      <c r="N96" s="81"/>
      <c r="O96" s="81"/>
      <c r="P96" s="81"/>
      <c r="Q96" s="81"/>
      <c r="R96" s="81" t="s">
        <v>456</v>
      </c>
      <c r="S96" s="81"/>
    </row>
    <row r="97" spans="1:19" x14ac:dyDescent="0.2">
      <c r="A97" s="16">
        <v>2018</v>
      </c>
      <c r="B97" s="38" t="s">
        <v>576</v>
      </c>
      <c r="C97" s="17">
        <v>5</v>
      </c>
      <c r="D97" s="52">
        <v>10</v>
      </c>
      <c r="E97" s="52" t="s">
        <v>457</v>
      </c>
      <c r="F97" s="17" t="s">
        <v>458</v>
      </c>
      <c r="G97" s="34">
        <v>3.47</v>
      </c>
      <c r="H97" s="34"/>
      <c r="I97" s="34">
        <v>3</v>
      </c>
      <c r="J97" s="34">
        <v>6.68</v>
      </c>
      <c r="K97" s="17" t="s">
        <v>199</v>
      </c>
      <c r="L97" s="17" t="s">
        <v>459</v>
      </c>
      <c r="M97" s="17" t="s">
        <v>460</v>
      </c>
      <c r="N97" s="81"/>
      <c r="O97" s="81"/>
      <c r="P97" s="81"/>
      <c r="Q97" s="81"/>
      <c r="R97" s="81" t="s">
        <v>461</v>
      </c>
      <c r="S97" s="81"/>
    </row>
    <row r="98" spans="1:19" x14ac:dyDescent="0.2">
      <c r="A98" s="16">
        <v>2018</v>
      </c>
      <c r="B98" s="38" t="s">
        <v>576</v>
      </c>
      <c r="C98" s="17">
        <v>5</v>
      </c>
      <c r="D98" s="52" t="s">
        <v>593</v>
      </c>
      <c r="E98" s="52" t="s">
        <v>518</v>
      </c>
      <c r="F98" s="17" t="s">
        <v>483</v>
      </c>
      <c r="G98" s="34">
        <v>3.14</v>
      </c>
      <c r="H98" s="34"/>
      <c r="I98" s="34">
        <v>5</v>
      </c>
      <c r="J98" s="34">
        <v>6.91</v>
      </c>
      <c r="K98" s="17" t="s">
        <v>199</v>
      </c>
      <c r="L98" s="17" t="s">
        <v>484</v>
      </c>
      <c r="M98" s="17">
        <v>26121</v>
      </c>
      <c r="N98" s="81"/>
      <c r="O98" s="81"/>
      <c r="P98" s="81"/>
      <c r="Q98" s="81"/>
      <c r="R98" s="81" t="s">
        <v>466</v>
      </c>
      <c r="S98" s="81"/>
    </row>
    <row r="99" spans="1:19" x14ac:dyDescent="0.2">
      <c r="A99" s="16">
        <v>2018</v>
      </c>
      <c r="B99" s="38" t="s">
        <v>576</v>
      </c>
      <c r="C99" s="17">
        <v>7</v>
      </c>
      <c r="D99" s="52">
        <v>11</v>
      </c>
      <c r="E99" s="52" t="s">
        <v>467</v>
      </c>
      <c r="F99" s="17" t="s">
        <v>468</v>
      </c>
      <c r="G99" s="34">
        <v>3.39</v>
      </c>
      <c r="H99" s="34"/>
      <c r="I99" s="34">
        <v>0</v>
      </c>
      <c r="J99" s="34">
        <v>6.45</v>
      </c>
      <c r="K99" s="17" t="s">
        <v>199</v>
      </c>
      <c r="L99" s="17" t="s">
        <v>271</v>
      </c>
      <c r="M99" s="17" t="s">
        <v>469</v>
      </c>
      <c r="N99" s="81"/>
      <c r="O99" s="81"/>
      <c r="P99" s="81"/>
      <c r="Q99" s="81"/>
      <c r="R99" s="81" t="s">
        <v>470</v>
      </c>
      <c r="S99" s="81"/>
    </row>
    <row r="100" spans="1:19" x14ac:dyDescent="0.2">
      <c r="A100" s="16">
        <v>2018</v>
      </c>
      <c r="B100" s="38" t="s">
        <v>576</v>
      </c>
      <c r="C100" s="17">
        <v>1</v>
      </c>
      <c r="D100" s="52">
        <v>12</v>
      </c>
      <c r="E100" s="52">
        <v>12701261003</v>
      </c>
      <c r="F100" s="17" t="s">
        <v>519</v>
      </c>
      <c r="G100" s="34">
        <v>3.55</v>
      </c>
      <c r="H100" s="34"/>
      <c r="I100" s="34">
        <v>1</v>
      </c>
      <c r="J100" s="34">
        <v>6.92</v>
      </c>
      <c r="K100" s="17" t="s">
        <v>62</v>
      </c>
      <c r="L100" s="17" t="s">
        <v>449</v>
      </c>
      <c r="M100" s="17" t="s">
        <v>520</v>
      </c>
      <c r="N100" s="81"/>
      <c r="O100" s="81"/>
      <c r="P100" s="81"/>
      <c r="Q100" s="81"/>
      <c r="R100" s="81" t="s">
        <v>475</v>
      </c>
      <c r="S100" s="81"/>
    </row>
    <row r="101" spans="1:19" x14ac:dyDescent="0.2">
      <c r="A101" s="18">
        <v>2019</v>
      </c>
      <c r="B101" s="39" t="s">
        <v>574</v>
      </c>
      <c r="C101" s="19">
        <v>2</v>
      </c>
      <c r="D101" s="67" t="s">
        <v>587</v>
      </c>
      <c r="E101" s="53" t="s">
        <v>354</v>
      </c>
      <c r="F101" s="20" t="s">
        <v>355</v>
      </c>
      <c r="G101" s="22">
        <v>3.8</v>
      </c>
      <c r="H101" s="22"/>
      <c r="I101" s="22" t="s">
        <v>24</v>
      </c>
      <c r="J101" s="22">
        <v>7.17</v>
      </c>
      <c r="K101" s="20" t="s">
        <v>62</v>
      </c>
      <c r="L101" s="20" t="s">
        <v>251</v>
      </c>
      <c r="M101" s="21" t="s">
        <v>356</v>
      </c>
      <c r="N101" s="100"/>
      <c r="O101" s="100"/>
      <c r="P101" s="101"/>
      <c r="Q101" s="101"/>
      <c r="R101" s="101">
        <v>43672</v>
      </c>
      <c r="S101" s="100"/>
    </row>
    <row r="102" spans="1:19" x14ac:dyDescent="0.2">
      <c r="A102" s="18">
        <v>2019</v>
      </c>
      <c r="B102" s="39" t="s">
        <v>574</v>
      </c>
      <c r="C102" s="19">
        <v>6</v>
      </c>
      <c r="D102" s="67">
        <v>11</v>
      </c>
      <c r="E102" s="53" t="s">
        <v>462</v>
      </c>
      <c r="F102" s="20" t="s">
        <v>463</v>
      </c>
      <c r="G102" s="22">
        <v>3.74</v>
      </c>
      <c r="H102" s="22"/>
      <c r="I102" s="22">
        <v>0</v>
      </c>
      <c r="J102" s="22">
        <v>6.72</v>
      </c>
      <c r="K102" s="20" t="s">
        <v>62</v>
      </c>
      <c r="L102" s="20" t="s">
        <v>464</v>
      </c>
      <c r="M102" s="21" t="s">
        <v>465</v>
      </c>
      <c r="N102" s="100"/>
      <c r="O102" s="100"/>
      <c r="P102" s="101"/>
      <c r="Q102" s="101"/>
      <c r="R102" s="101"/>
      <c r="S102" s="100"/>
    </row>
    <row r="103" spans="1:19" x14ac:dyDescent="0.2">
      <c r="A103" s="18">
        <v>2019</v>
      </c>
      <c r="B103" s="39" t="s">
        <v>574</v>
      </c>
      <c r="C103" s="19">
        <v>14</v>
      </c>
      <c r="D103" s="67">
        <v>12</v>
      </c>
      <c r="E103" s="53" t="s">
        <v>406</v>
      </c>
      <c r="F103" s="20" t="s">
        <v>407</v>
      </c>
      <c r="G103" s="22">
        <v>3.69</v>
      </c>
      <c r="H103" s="22"/>
      <c r="I103" s="22" t="s">
        <v>10</v>
      </c>
      <c r="J103" s="22">
        <v>4.5999999999999996</v>
      </c>
      <c r="K103" s="20" t="s">
        <v>62</v>
      </c>
      <c r="L103" s="20" t="s">
        <v>408</v>
      </c>
      <c r="M103" s="21" t="s">
        <v>409</v>
      </c>
      <c r="N103" s="100"/>
      <c r="O103" s="100"/>
      <c r="P103" s="101"/>
      <c r="Q103" s="101"/>
      <c r="R103" s="101"/>
      <c r="S103" s="100"/>
    </row>
    <row r="104" spans="1:19" x14ac:dyDescent="0.2">
      <c r="A104" s="18">
        <v>2019</v>
      </c>
      <c r="B104" s="39" t="s">
        <v>574</v>
      </c>
      <c r="C104" s="19">
        <v>16</v>
      </c>
      <c r="D104" s="67">
        <v>12</v>
      </c>
      <c r="E104" s="53" t="s">
        <v>416</v>
      </c>
      <c r="F104" s="20" t="s">
        <v>417</v>
      </c>
      <c r="G104" s="22">
        <v>3.68</v>
      </c>
      <c r="H104" s="22"/>
      <c r="I104" s="22" t="s">
        <v>61</v>
      </c>
      <c r="J104" s="22">
        <v>5.01</v>
      </c>
      <c r="K104" s="20" t="s">
        <v>62</v>
      </c>
      <c r="L104" s="20" t="s">
        <v>418</v>
      </c>
      <c r="M104" s="21" t="s">
        <v>419</v>
      </c>
      <c r="N104" s="100"/>
      <c r="O104" s="100"/>
      <c r="P104" s="101"/>
      <c r="Q104" s="101"/>
      <c r="R104" s="101"/>
      <c r="S104" s="100"/>
    </row>
    <row r="105" spans="1:19" x14ac:dyDescent="0.2">
      <c r="A105" s="18">
        <v>2019</v>
      </c>
      <c r="B105" s="39" t="s">
        <v>574</v>
      </c>
      <c r="C105" s="19">
        <v>18</v>
      </c>
      <c r="D105" s="67">
        <v>13</v>
      </c>
      <c r="E105" s="53" t="s">
        <v>425</v>
      </c>
      <c r="F105" s="20" t="s">
        <v>426</v>
      </c>
      <c r="G105" s="22">
        <v>3.73</v>
      </c>
      <c r="H105" s="22"/>
      <c r="I105" s="22" t="s">
        <v>61</v>
      </c>
      <c r="J105" s="22">
        <v>4.12</v>
      </c>
      <c r="K105" s="20" t="s">
        <v>62</v>
      </c>
      <c r="L105" s="20" t="s">
        <v>427</v>
      </c>
      <c r="M105" s="21" t="s">
        <v>428</v>
      </c>
      <c r="N105" s="100"/>
      <c r="O105" s="100"/>
      <c r="P105" s="101"/>
      <c r="Q105" s="101"/>
      <c r="R105" s="101"/>
      <c r="S105" s="100"/>
    </row>
    <row r="106" spans="1:19" x14ac:dyDescent="0.2">
      <c r="A106" s="18">
        <v>2019</v>
      </c>
      <c r="B106" s="39" t="s">
        <v>574</v>
      </c>
      <c r="C106" s="19">
        <v>19</v>
      </c>
      <c r="D106" s="67">
        <v>13</v>
      </c>
      <c r="E106" s="53" t="s">
        <v>429</v>
      </c>
      <c r="F106" s="20" t="s">
        <v>430</v>
      </c>
      <c r="G106" s="22">
        <v>3.84</v>
      </c>
      <c r="H106" s="22"/>
      <c r="I106" s="22" t="s">
        <v>61</v>
      </c>
      <c r="J106" s="22">
        <v>3.9</v>
      </c>
      <c r="K106" s="20" t="s">
        <v>66</v>
      </c>
      <c r="L106" s="20" t="s">
        <v>431</v>
      </c>
      <c r="M106" s="21" t="s">
        <v>432</v>
      </c>
      <c r="N106" s="100"/>
      <c r="O106" s="100"/>
      <c r="P106" s="101"/>
      <c r="Q106" s="101"/>
      <c r="R106" s="101"/>
      <c r="S106" s="100"/>
    </row>
    <row r="107" spans="1:19" x14ac:dyDescent="0.2">
      <c r="A107" s="18">
        <v>2019</v>
      </c>
      <c r="B107" s="39" t="s">
        <v>574</v>
      </c>
      <c r="C107" s="19">
        <v>21</v>
      </c>
      <c r="D107" s="67">
        <v>14</v>
      </c>
      <c r="E107" s="53" t="s">
        <v>434</v>
      </c>
      <c r="F107" s="20" t="s">
        <v>435</v>
      </c>
      <c r="G107" s="22">
        <v>3.81</v>
      </c>
      <c r="H107" s="22"/>
      <c r="I107" s="22" t="s">
        <v>61</v>
      </c>
      <c r="J107" s="22">
        <v>2.88</v>
      </c>
      <c r="K107" s="20" t="s">
        <v>66</v>
      </c>
      <c r="L107" s="20" t="s">
        <v>436</v>
      </c>
      <c r="M107" s="21" t="s">
        <v>437</v>
      </c>
      <c r="N107" s="100"/>
      <c r="O107" s="100"/>
      <c r="P107" s="101"/>
      <c r="Q107" s="101"/>
      <c r="R107" s="101"/>
      <c r="S107" s="100"/>
    </row>
    <row r="108" spans="1:19" x14ac:dyDescent="0.2">
      <c r="A108" s="18">
        <v>2019</v>
      </c>
      <c r="B108" s="39" t="s">
        <v>574</v>
      </c>
      <c r="C108" s="19">
        <v>3</v>
      </c>
      <c r="D108" s="67" t="s">
        <v>591</v>
      </c>
      <c r="E108" s="53" t="s">
        <v>516</v>
      </c>
      <c r="F108" s="20" t="s">
        <v>480</v>
      </c>
      <c r="G108" s="22">
        <v>3.44</v>
      </c>
      <c r="H108" s="22"/>
      <c r="I108" s="22">
        <v>7</v>
      </c>
      <c r="J108" s="22">
        <v>7.45</v>
      </c>
      <c r="K108" s="20" t="s">
        <v>199</v>
      </c>
      <c r="L108" s="20" t="s">
        <v>346</v>
      </c>
      <c r="M108" s="21">
        <v>23085</v>
      </c>
      <c r="N108" s="100"/>
      <c r="O108" s="100"/>
      <c r="P108" s="101"/>
      <c r="Q108" s="101"/>
      <c r="R108" s="101">
        <v>43689</v>
      </c>
      <c r="S108" s="100"/>
    </row>
    <row r="109" spans="1:19" x14ac:dyDescent="0.2">
      <c r="A109" s="18">
        <v>2019</v>
      </c>
      <c r="B109" s="39" t="s">
        <v>574</v>
      </c>
      <c r="C109" s="19">
        <v>4</v>
      </c>
      <c r="D109" s="67" t="s">
        <v>591</v>
      </c>
      <c r="E109" s="53" t="s">
        <v>517</v>
      </c>
      <c r="F109" s="20" t="s">
        <v>481</v>
      </c>
      <c r="G109" s="22">
        <v>3.52</v>
      </c>
      <c r="H109" s="22"/>
      <c r="I109" s="22">
        <v>8</v>
      </c>
      <c r="J109" s="22">
        <v>6.89</v>
      </c>
      <c r="K109" s="20" t="s">
        <v>62</v>
      </c>
      <c r="L109" s="20" t="s">
        <v>482</v>
      </c>
      <c r="M109" s="21">
        <v>25295</v>
      </c>
      <c r="N109" s="100"/>
      <c r="O109" s="100"/>
      <c r="P109" s="101"/>
      <c r="Q109" s="101"/>
      <c r="R109" s="101">
        <v>43668</v>
      </c>
      <c r="S109" s="100"/>
    </row>
    <row r="110" spans="1:19" x14ac:dyDescent="0.2">
      <c r="A110" s="18">
        <v>2019</v>
      </c>
      <c r="B110" s="39" t="s">
        <v>574</v>
      </c>
      <c r="C110" s="19">
        <v>8</v>
      </c>
      <c r="D110" s="54">
        <v>10</v>
      </c>
      <c r="E110" s="54">
        <v>10701269008</v>
      </c>
      <c r="F110" s="20" t="s">
        <v>487</v>
      </c>
      <c r="G110" s="22">
        <v>3.47</v>
      </c>
      <c r="H110" s="22"/>
      <c r="I110" s="22">
        <v>4</v>
      </c>
      <c r="J110" s="22">
        <v>6.53</v>
      </c>
      <c r="K110" s="20" t="s">
        <v>199</v>
      </c>
      <c r="L110" s="20" t="s">
        <v>488</v>
      </c>
      <c r="M110" s="21">
        <v>26864</v>
      </c>
      <c r="N110" s="100"/>
      <c r="O110" s="100"/>
      <c r="P110" s="101"/>
      <c r="Q110" s="101"/>
      <c r="R110" s="101">
        <v>43538</v>
      </c>
      <c r="S110" s="100"/>
    </row>
    <row r="111" spans="1:19" x14ac:dyDescent="0.2">
      <c r="A111" s="18">
        <v>2019</v>
      </c>
      <c r="B111" s="39" t="s">
        <v>574</v>
      </c>
      <c r="C111" s="19">
        <v>9</v>
      </c>
      <c r="D111" s="54">
        <v>11</v>
      </c>
      <c r="E111" s="54">
        <v>11701261003</v>
      </c>
      <c r="F111" s="20" t="s">
        <v>489</v>
      </c>
      <c r="G111" s="22">
        <v>3.84</v>
      </c>
      <c r="H111" s="22"/>
      <c r="I111" s="22">
        <v>3</v>
      </c>
      <c r="J111" s="22">
        <v>6.74</v>
      </c>
      <c r="K111" s="20" t="s">
        <v>62</v>
      </c>
      <c r="L111" s="20" t="s">
        <v>476</v>
      </c>
      <c r="M111" s="21">
        <v>22549</v>
      </c>
      <c r="N111" s="100"/>
      <c r="O111" s="100"/>
      <c r="P111" s="101"/>
      <c r="Q111" s="101"/>
      <c r="R111" s="101">
        <v>43798</v>
      </c>
      <c r="S111" s="100"/>
    </row>
    <row r="112" spans="1:19" x14ac:dyDescent="0.2">
      <c r="A112" s="18">
        <v>2019</v>
      </c>
      <c r="B112" s="39" t="s">
        <v>574</v>
      </c>
      <c r="C112" s="19">
        <v>10</v>
      </c>
      <c r="D112" s="54">
        <v>11</v>
      </c>
      <c r="E112" s="54">
        <v>11701261009</v>
      </c>
      <c r="F112" s="20" t="s">
        <v>490</v>
      </c>
      <c r="G112" s="22">
        <v>3.52</v>
      </c>
      <c r="H112" s="22"/>
      <c r="I112" s="22">
        <v>2</v>
      </c>
      <c r="J112" s="22">
        <v>6.78</v>
      </c>
      <c r="K112" s="20" t="s">
        <v>62</v>
      </c>
      <c r="L112" s="20" t="s">
        <v>271</v>
      </c>
      <c r="M112" s="21">
        <v>26027</v>
      </c>
      <c r="N112" s="100"/>
      <c r="O112" s="100"/>
      <c r="P112" s="101"/>
      <c r="Q112" s="101"/>
      <c r="R112" s="101">
        <v>43629</v>
      </c>
      <c r="S112" s="100"/>
    </row>
    <row r="113" spans="1:19" x14ac:dyDescent="0.2">
      <c r="A113" s="18">
        <v>2019</v>
      </c>
      <c r="B113" s="39" t="s">
        <v>574</v>
      </c>
      <c r="C113" s="19">
        <v>11</v>
      </c>
      <c r="D113" s="54">
        <v>12</v>
      </c>
      <c r="E113" s="54">
        <v>12701261002</v>
      </c>
      <c r="F113" s="20" t="s">
        <v>491</v>
      </c>
      <c r="G113" s="22">
        <v>3.62</v>
      </c>
      <c r="H113" s="22"/>
      <c r="I113" s="22">
        <v>1</v>
      </c>
      <c r="J113" s="22">
        <v>6.69</v>
      </c>
      <c r="K113" s="20" t="s">
        <v>62</v>
      </c>
      <c r="L113" s="20" t="s">
        <v>492</v>
      </c>
      <c r="M113" s="21">
        <v>24700</v>
      </c>
      <c r="N113" s="100"/>
      <c r="O113" s="100"/>
      <c r="P113" s="101"/>
      <c r="Q113" s="101"/>
      <c r="R113" s="101">
        <v>43780</v>
      </c>
      <c r="S113" s="100"/>
    </row>
    <row r="114" spans="1:19" x14ac:dyDescent="0.2">
      <c r="A114" s="18">
        <v>2019</v>
      </c>
      <c r="B114" s="39" t="s">
        <v>574</v>
      </c>
      <c r="C114" s="19">
        <v>12</v>
      </c>
      <c r="D114" s="54">
        <v>12</v>
      </c>
      <c r="E114" s="54">
        <v>12701261005</v>
      </c>
      <c r="F114" s="20" t="s">
        <v>493</v>
      </c>
      <c r="G114" s="22">
        <v>3.78</v>
      </c>
      <c r="H114" s="22"/>
      <c r="I114" s="22">
        <v>1</v>
      </c>
      <c r="J114" s="22">
        <v>6.7</v>
      </c>
      <c r="K114" s="20" t="s">
        <v>62</v>
      </c>
      <c r="L114" s="20" t="s">
        <v>494</v>
      </c>
      <c r="M114" s="21">
        <v>24274</v>
      </c>
      <c r="N114" s="100"/>
      <c r="O114" s="100"/>
      <c r="P114" s="101"/>
      <c r="Q114" s="101"/>
      <c r="R114" s="101">
        <v>43782</v>
      </c>
      <c r="S114" s="100"/>
    </row>
    <row r="115" spans="1:19" x14ac:dyDescent="0.2">
      <c r="A115" s="18">
        <v>2019</v>
      </c>
      <c r="B115" s="39" t="s">
        <v>574</v>
      </c>
      <c r="C115" s="19">
        <v>13</v>
      </c>
      <c r="D115" s="54">
        <v>12</v>
      </c>
      <c r="E115" s="54">
        <v>12701261006</v>
      </c>
      <c r="F115" s="20" t="s">
        <v>495</v>
      </c>
      <c r="G115" s="22">
        <v>3.83</v>
      </c>
      <c r="H115" s="22"/>
      <c r="I115" s="22">
        <v>0</v>
      </c>
      <c r="J115" s="22">
        <v>6.41</v>
      </c>
      <c r="K115" s="20" t="s">
        <v>62</v>
      </c>
      <c r="L115" s="20" t="s">
        <v>496</v>
      </c>
      <c r="M115" s="21">
        <v>25154</v>
      </c>
      <c r="N115" s="100"/>
      <c r="O115" s="100"/>
      <c r="P115" s="101"/>
      <c r="Q115" s="101"/>
      <c r="R115" s="101">
        <v>43495</v>
      </c>
      <c r="S115" s="100"/>
    </row>
    <row r="116" spans="1:19" x14ac:dyDescent="0.2">
      <c r="A116" s="18">
        <v>2019</v>
      </c>
      <c r="B116" s="39" t="s">
        <v>574</v>
      </c>
      <c r="C116" s="19">
        <v>14</v>
      </c>
      <c r="D116" s="54">
        <v>12</v>
      </c>
      <c r="E116" s="54">
        <v>12701261009</v>
      </c>
      <c r="F116" s="20" t="s">
        <v>497</v>
      </c>
      <c r="G116" s="22">
        <v>3.64</v>
      </c>
      <c r="H116" s="22"/>
      <c r="I116" s="22">
        <v>0</v>
      </c>
      <c r="J116" s="22">
        <v>6.64</v>
      </c>
      <c r="K116" s="20" t="s">
        <v>62</v>
      </c>
      <c r="L116" s="20" t="s">
        <v>390</v>
      </c>
      <c r="M116" s="21">
        <v>25661</v>
      </c>
      <c r="N116" s="100"/>
      <c r="O116" s="100"/>
      <c r="P116" s="101"/>
      <c r="Q116" s="101"/>
      <c r="R116" s="101">
        <v>43578</v>
      </c>
      <c r="S116" s="100"/>
    </row>
    <row r="117" spans="1:19" x14ac:dyDescent="0.2">
      <c r="A117" s="18">
        <v>2019</v>
      </c>
      <c r="B117" s="39" t="s">
        <v>574</v>
      </c>
      <c r="C117" s="19">
        <v>15</v>
      </c>
      <c r="D117" s="54">
        <v>12</v>
      </c>
      <c r="E117" s="54">
        <v>12701261012</v>
      </c>
      <c r="F117" s="20" t="s">
        <v>498</v>
      </c>
      <c r="G117" s="22">
        <v>3.7</v>
      </c>
      <c r="H117" s="22"/>
      <c r="I117" s="22">
        <v>1</v>
      </c>
      <c r="J117" s="22">
        <v>6.68</v>
      </c>
      <c r="K117" s="20" t="s">
        <v>62</v>
      </c>
      <c r="L117" s="20" t="s">
        <v>499</v>
      </c>
      <c r="M117" s="21">
        <v>29918</v>
      </c>
      <c r="N117" s="100"/>
      <c r="O117" s="100"/>
      <c r="P117" s="101"/>
      <c r="Q117" s="101"/>
      <c r="R117" s="101">
        <v>43775</v>
      </c>
      <c r="S117" s="100"/>
    </row>
    <row r="118" spans="1:19" x14ac:dyDescent="0.2">
      <c r="A118" s="18">
        <v>2019</v>
      </c>
      <c r="B118" s="39" t="s">
        <v>574</v>
      </c>
      <c r="C118" s="19">
        <v>17</v>
      </c>
      <c r="D118" s="54">
        <v>12</v>
      </c>
      <c r="E118" s="54">
        <v>12701269003</v>
      </c>
      <c r="F118" s="20" t="s">
        <v>501</v>
      </c>
      <c r="G118" s="22">
        <v>3.59</v>
      </c>
      <c r="H118" s="22"/>
      <c r="I118" s="22">
        <v>1</v>
      </c>
      <c r="J118" s="22">
        <v>6.66</v>
      </c>
      <c r="K118" s="20" t="s">
        <v>62</v>
      </c>
      <c r="L118" s="20" t="s">
        <v>390</v>
      </c>
      <c r="M118" s="21">
        <v>27994</v>
      </c>
      <c r="N118" s="100"/>
      <c r="O118" s="100"/>
      <c r="P118" s="101"/>
      <c r="Q118" s="101"/>
      <c r="R118" s="101">
        <v>43769</v>
      </c>
      <c r="S118" s="100"/>
    </row>
    <row r="119" spans="1:19" x14ac:dyDescent="0.2">
      <c r="A119" s="18">
        <v>2019</v>
      </c>
      <c r="B119" s="39" t="s">
        <v>574</v>
      </c>
      <c r="C119" s="19">
        <v>18</v>
      </c>
      <c r="D119" s="54">
        <v>13</v>
      </c>
      <c r="E119" s="54">
        <v>13701261002</v>
      </c>
      <c r="F119" s="20" t="s">
        <v>502</v>
      </c>
      <c r="G119" s="22">
        <v>3.59</v>
      </c>
      <c r="H119" s="22"/>
      <c r="I119" s="22">
        <v>0</v>
      </c>
      <c r="J119" s="22">
        <v>5.99</v>
      </c>
      <c r="K119" s="20" t="s">
        <v>62</v>
      </c>
      <c r="L119" s="20" t="s">
        <v>503</v>
      </c>
      <c r="M119" s="21">
        <v>28681</v>
      </c>
      <c r="N119" s="100"/>
      <c r="O119" s="100"/>
      <c r="P119" s="101"/>
      <c r="Q119" s="101"/>
      <c r="R119" s="101">
        <v>43703</v>
      </c>
      <c r="S119" s="100"/>
    </row>
    <row r="120" spans="1:19" x14ac:dyDescent="0.2">
      <c r="A120" s="18">
        <v>2019</v>
      </c>
      <c r="B120" s="39" t="s">
        <v>574</v>
      </c>
      <c r="C120" s="19">
        <v>20</v>
      </c>
      <c r="D120" s="54">
        <v>14</v>
      </c>
      <c r="E120" s="54">
        <v>14701261008</v>
      </c>
      <c r="F120" s="20" t="s">
        <v>506</v>
      </c>
      <c r="G120" s="22">
        <v>3.86</v>
      </c>
      <c r="H120" s="22"/>
      <c r="I120" s="22">
        <v>0</v>
      </c>
      <c r="J120" s="22">
        <v>4.47</v>
      </c>
      <c r="K120" s="20" t="s">
        <v>62</v>
      </c>
      <c r="L120" s="20" t="s">
        <v>507</v>
      </c>
      <c r="M120" s="21">
        <v>27535</v>
      </c>
      <c r="N120" s="100"/>
      <c r="O120" s="100"/>
      <c r="P120" s="101"/>
      <c r="Q120" s="101"/>
      <c r="R120" s="101">
        <v>43517</v>
      </c>
      <c r="S120" s="100"/>
    </row>
    <row r="121" spans="1:19" x14ac:dyDescent="0.2">
      <c r="A121" s="18">
        <v>2019</v>
      </c>
      <c r="B121" s="39" t="s">
        <v>574</v>
      </c>
      <c r="C121" s="19">
        <v>21</v>
      </c>
      <c r="D121" s="54">
        <v>15</v>
      </c>
      <c r="E121" s="54">
        <v>15701261012</v>
      </c>
      <c r="F121" s="20" t="s">
        <v>508</v>
      </c>
      <c r="G121" s="22">
        <v>3.92</v>
      </c>
      <c r="H121" s="22"/>
      <c r="I121" s="22">
        <v>0</v>
      </c>
      <c r="J121" s="22">
        <v>3.65</v>
      </c>
      <c r="K121" s="20" t="s">
        <v>66</v>
      </c>
      <c r="L121" s="20" t="s">
        <v>509</v>
      </c>
      <c r="M121" s="21">
        <v>30669</v>
      </c>
      <c r="N121" s="100"/>
      <c r="O121" s="100"/>
      <c r="P121" s="101"/>
      <c r="Q121" s="101"/>
      <c r="R121" s="101">
        <v>43580</v>
      </c>
      <c r="S121" s="100"/>
    </row>
    <row r="122" spans="1:19" x14ac:dyDescent="0.2">
      <c r="A122" s="18">
        <v>2019</v>
      </c>
      <c r="B122" s="39" t="s">
        <v>574</v>
      </c>
      <c r="C122" s="19">
        <v>22</v>
      </c>
      <c r="D122" s="54">
        <v>16</v>
      </c>
      <c r="E122" s="54">
        <v>16701261005</v>
      </c>
      <c r="F122" s="20" t="s">
        <v>510</v>
      </c>
      <c r="G122" s="22">
        <v>3.93</v>
      </c>
      <c r="H122" s="22"/>
      <c r="I122" s="22">
        <v>0</v>
      </c>
      <c r="J122" s="22">
        <v>3.2</v>
      </c>
      <c r="K122" s="20" t="s">
        <v>66</v>
      </c>
      <c r="L122" s="20" t="s">
        <v>511</v>
      </c>
      <c r="M122" s="21">
        <v>33306</v>
      </c>
      <c r="N122" s="100"/>
      <c r="O122" s="100"/>
      <c r="P122" s="101"/>
      <c r="Q122" s="101"/>
      <c r="R122" s="101">
        <v>43783</v>
      </c>
      <c r="S122" s="100"/>
    </row>
    <row r="123" spans="1:19" x14ac:dyDescent="0.2">
      <c r="A123" s="18">
        <v>2019</v>
      </c>
      <c r="B123" s="39" t="s">
        <v>574</v>
      </c>
      <c r="C123" s="19">
        <v>23</v>
      </c>
      <c r="D123" s="54">
        <v>16</v>
      </c>
      <c r="E123" s="54">
        <v>16701261006</v>
      </c>
      <c r="F123" s="20" t="s">
        <v>512</v>
      </c>
      <c r="G123" s="22">
        <v>3.57</v>
      </c>
      <c r="H123" s="22"/>
      <c r="I123" s="22">
        <v>0</v>
      </c>
      <c r="J123" s="22">
        <v>2.62</v>
      </c>
      <c r="K123" s="20" t="s">
        <v>62</v>
      </c>
      <c r="L123" s="20" t="s">
        <v>513</v>
      </c>
      <c r="M123" s="21">
        <v>29013</v>
      </c>
      <c r="N123" s="100"/>
      <c r="O123" s="100"/>
      <c r="P123" s="101"/>
      <c r="Q123" s="101"/>
      <c r="R123" s="101">
        <v>43570</v>
      </c>
      <c r="S123" s="100"/>
    </row>
    <row r="124" spans="1:19" x14ac:dyDescent="0.2">
      <c r="A124" s="16">
        <v>2020</v>
      </c>
      <c r="B124" s="38" t="s">
        <v>575</v>
      </c>
      <c r="C124" s="17">
        <v>8</v>
      </c>
      <c r="D124" s="55">
        <v>14</v>
      </c>
      <c r="E124" s="55" t="s">
        <v>471</v>
      </c>
      <c r="F124" s="17" t="s">
        <v>472</v>
      </c>
      <c r="G124" s="34">
        <v>3.69</v>
      </c>
      <c r="H124" s="34"/>
      <c r="I124" s="34">
        <v>0</v>
      </c>
      <c r="J124" s="34">
        <v>3.7</v>
      </c>
      <c r="K124" s="17" t="s">
        <v>62</v>
      </c>
      <c r="L124" s="17" t="s">
        <v>473</v>
      </c>
      <c r="M124" s="17" t="s">
        <v>474</v>
      </c>
      <c r="N124" s="81"/>
      <c r="O124" s="81"/>
      <c r="P124" s="81"/>
      <c r="Q124" s="81"/>
      <c r="R124" s="81" t="s">
        <v>521</v>
      </c>
      <c r="S124" s="81"/>
    </row>
    <row r="125" spans="1:19" x14ac:dyDescent="0.2">
      <c r="A125" s="16">
        <v>2020</v>
      </c>
      <c r="B125" s="38" t="s">
        <v>575</v>
      </c>
      <c r="C125" s="17">
        <v>2</v>
      </c>
      <c r="D125" s="55">
        <v>14</v>
      </c>
      <c r="E125" s="55">
        <v>14701261005</v>
      </c>
      <c r="F125" s="17" t="s">
        <v>522</v>
      </c>
      <c r="G125" s="34">
        <v>3.76</v>
      </c>
      <c r="H125" s="34"/>
      <c r="I125" s="34">
        <v>1</v>
      </c>
      <c r="J125" s="34">
        <v>5.19</v>
      </c>
      <c r="K125" s="17" t="s">
        <v>62</v>
      </c>
      <c r="L125" s="17" t="s">
        <v>346</v>
      </c>
      <c r="M125" s="17" t="s">
        <v>523</v>
      </c>
      <c r="N125" s="81"/>
      <c r="O125" s="81"/>
      <c r="P125" s="81"/>
      <c r="Q125" s="81"/>
      <c r="R125" s="81" t="s">
        <v>524</v>
      </c>
      <c r="S125" s="81"/>
    </row>
    <row r="126" spans="1:19" x14ac:dyDescent="0.2">
      <c r="A126" s="16">
        <v>2020</v>
      </c>
      <c r="B126" s="38" t="s">
        <v>575</v>
      </c>
      <c r="C126" s="17">
        <v>3</v>
      </c>
      <c r="D126" s="55">
        <v>15</v>
      </c>
      <c r="E126" s="55">
        <v>15701261001</v>
      </c>
      <c r="F126" s="17" t="s">
        <v>525</v>
      </c>
      <c r="G126" s="34">
        <v>3.67</v>
      </c>
      <c r="H126" s="34"/>
      <c r="I126" s="34">
        <v>0</v>
      </c>
      <c r="J126" s="34">
        <v>4.9000000000000004</v>
      </c>
      <c r="K126" s="17" t="s">
        <v>62</v>
      </c>
      <c r="L126" s="17" t="s">
        <v>526</v>
      </c>
      <c r="M126" s="17" t="s">
        <v>527</v>
      </c>
      <c r="N126" s="81"/>
      <c r="O126" s="81"/>
      <c r="P126" s="81"/>
      <c r="Q126" s="81"/>
      <c r="R126" s="81" t="s">
        <v>528</v>
      </c>
      <c r="S126" s="81"/>
    </row>
    <row r="127" spans="1:19" x14ac:dyDescent="0.2">
      <c r="A127" s="16">
        <v>2020</v>
      </c>
      <c r="B127" s="38" t="s">
        <v>575</v>
      </c>
      <c r="C127" s="17">
        <v>4</v>
      </c>
      <c r="D127" s="55">
        <v>15</v>
      </c>
      <c r="E127" s="55">
        <v>15701261007</v>
      </c>
      <c r="F127" s="17" t="s">
        <v>529</v>
      </c>
      <c r="G127" s="34">
        <v>3.69</v>
      </c>
      <c r="H127" s="34"/>
      <c r="I127" s="34">
        <v>0</v>
      </c>
      <c r="J127" s="34">
        <v>4.7</v>
      </c>
      <c r="K127" s="17" t="s">
        <v>62</v>
      </c>
      <c r="L127" s="17" t="s">
        <v>67</v>
      </c>
      <c r="M127" s="17" t="s">
        <v>530</v>
      </c>
      <c r="N127" s="81"/>
      <c r="O127" s="81"/>
      <c r="P127" s="81"/>
      <c r="Q127" s="81"/>
      <c r="R127" s="81" t="s">
        <v>531</v>
      </c>
      <c r="S127" s="81"/>
    </row>
    <row r="128" spans="1:19" x14ac:dyDescent="0.2">
      <c r="A128" s="16">
        <v>2020</v>
      </c>
      <c r="B128" s="38" t="s">
        <v>575</v>
      </c>
      <c r="C128" s="17">
        <v>5</v>
      </c>
      <c r="D128" s="55">
        <v>15</v>
      </c>
      <c r="E128" s="55">
        <v>15701261021</v>
      </c>
      <c r="F128" s="17" t="s">
        <v>532</v>
      </c>
      <c r="G128" s="34">
        <v>3.91</v>
      </c>
      <c r="H128" s="34"/>
      <c r="I128" s="34">
        <v>0</v>
      </c>
      <c r="J128" s="34">
        <v>4.49</v>
      </c>
      <c r="K128" s="17" t="s">
        <v>66</v>
      </c>
      <c r="L128" s="17" t="s">
        <v>533</v>
      </c>
      <c r="M128" s="17" t="s">
        <v>534</v>
      </c>
      <c r="N128" s="81"/>
      <c r="O128" s="81"/>
      <c r="P128" s="81"/>
      <c r="Q128" s="81"/>
      <c r="R128" s="81" t="s">
        <v>535</v>
      </c>
      <c r="S128" s="81"/>
    </row>
    <row r="129" spans="1:19" x14ac:dyDescent="0.2">
      <c r="A129" s="16">
        <v>2020</v>
      </c>
      <c r="B129" s="38" t="s">
        <v>575</v>
      </c>
      <c r="C129" s="17">
        <v>6</v>
      </c>
      <c r="D129" s="55">
        <v>16</v>
      </c>
      <c r="E129" s="55">
        <v>16701261001</v>
      </c>
      <c r="F129" s="17" t="s">
        <v>536</v>
      </c>
      <c r="G129" s="34">
        <v>3.86</v>
      </c>
      <c r="H129" s="34"/>
      <c r="I129" s="34">
        <v>0</v>
      </c>
      <c r="J129" s="34">
        <v>3.75</v>
      </c>
      <c r="K129" s="17" t="s">
        <v>66</v>
      </c>
      <c r="L129" s="17" t="s">
        <v>537</v>
      </c>
      <c r="M129" s="17" t="s">
        <v>538</v>
      </c>
      <c r="N129" s="81"/>
      <c r="O129" s="81"/>
      <c r="P129" s="81"/>
      <c r="Q129" s="81"/>
      <c r="R129" s="81" t="s">
        <v>539</v>
      </c>
      <c r="S129" s="81"/>
    </row>
    <row r="130" spans="1:19" x14ac:dyDescent="0.2">
      <c r="A130" s="16">
        <v>2020</v>
      </c>
      <c r="B130" s="38" t="s">
        <v>575</v>
      </c>
      <c r="C130" s="17">
        <v>7</v>
      </c>
      <c r="D130" s="55">
        <v>16</v>
      </c>
      <c r="E130" s="55">
        <v>16701261002</v>
      </c>
      <c r="F130" s="17" t="s">
        <v>540</v>
      </c>
      <c r="G130" s="34">
        <v>3.9</v>
      </c>
      <c r="H130" s="34"/>
      <c r="I130" s="34">
        <v>0</v>
      </c>
      <c r="J130" s="34">
        <v>3.37</v>
      </c>
      <c r="K130" s="17" t="s">
        <v>66</v>
      </c>
      <c r="L130" s="17" t="s">
        <v>541</v>
      </c>
      <c r="M130" s="17" t="s">
        <v>542</v>
      </c>
      <c r="N130" s="81"/>
      <c r="O130" s="81"/>
      <c r="P130" s="81"/>
      <c r="Q130" s="81"/>
      <c r="R130" s="81" t="s">
        <v>543</v>
      </c>
      <c r="S130" s="81"/>
    </row>
    <row r="131" spans="1:19" x14ac:dyDescent="0.2">
      <c r="A131" s="16">
        <v>2020</v>
      </c>
      <c r="B131" s="38" t="s">
        <v>575</v>
      </c>
      <c r="C131" s="17">
        <v>8</v>
      </c>
      <c r="D131" s="55">
        <v>16</v>
      </c>
      <c r="E131" s="55">
        <v>16701261007</v>
      </c>
      <c r="F131" s="17" t="s">
        <v>544</v>
      </c>
      <c r="G131" s="34">
        <v>3.76</v>
      </c>
      <c r="H131" s="34"/>
      <c r="I131" s="34">
        <v>0</v>
      </c>
      <c r="J131" s="34">
        <v>3.95</v>
      </c>
      <c r="K131" s="17" t="s">
        <v>66</v>
      </c>
      <c r="L131" s="17" t="s">
        <v>545</v>
      </c>
      <c r="M131" s="17" t="s">
        <v>546</v>
      </c>
      <c r="N131" s="81"/>
      <c r="O131" s="81"/>
      <c r="P131" s="81"/>
      <c r="Q131" s="81"/>
      <c r="R131" s="81" t="s">
        <v>547</v>
      </c>
      <c r="S131" s="81"/>
    </row>
    <row r="132" spans="1:19" x14ac:dyDescent="0.2">
      <c r="A132" s="16">
        <v>2020</v>
      </c>
      <c r="B132" s="38" t="s">
        <v>575</v>
      </c>
      <c r="C132" s="17">
        <v>9</v>
      </c>
      <c r="D132" s="55">
        <v>16</v>
      </c>
      <c r="E132" s="55">
        <v>16701261009</v>
      </c>
      <c r="F132" s="17" t="s">
        <v>548</v>
      </c>
      <c r="G132" s="34">
        <v>3.78</v>
      </c>
      <c r="H132" s="34"/>
      <c r="I132" s="34">
        <v>0</v>
      </c>
      <c r="J132" s="34">
        <v>3.77</v>
      </c>
      <c r="K132" s="17" t="s">
        <v>66</v>
      </c>
      <c r="L132" s="17" t="s">
        <v>449</v>
      </c>
      <c r="M132" s="17" t="s">
        <v>549</v>
      </c>
      <c r="N132" s="81"/>
      <c r="O132" s="81"/>
      <c r="P132" s="81"/>
      <c r="Q132" s="81"/>
      <c r="R132" s="81" t="s">
        <v>550</v>
      </c>
      <c r="S132" s="81"/>
    </row>
    <row r="133" spans="1:19" x14ac:dyDescent="0.2">
      <c r="A133" s="16">
        <v>2020</v>
      </c>
      <c r="B133" s="38" t="s">
        <v>575</v>
      </c>
      <c r="C133" s="17">
        <v>10</v>
      </c>
      <c r="D133" s="55">
        <v>16</v>
      </c>
      <c r="E133" s="55">
        <v>16701261010</v>
      </c>
      <c r="F133" s="17" t="s">
        <v>551</v>
      </c>
      <c r="G133" s="34">
        <v>3.78</v>
      </c>
      <c r="H133" s="34"/>
      <c r="I133" s="34">
        <v>0</v>
      </c>
      <c r="J133" s="34">
        <v>3.87</v>
      </c>
      <c r="K133" s="17" t="s">
        <v>66</v>
      </c>
      <c r="L133" s="17" t="s">
        <v>204</v>
      </c>
      <c r="M133" s="17" t="s">
        <v>552</v>
      </c>
      <c r="N133" s="81"/>
      <c r="O133" s="81"/>
      <c r="P133" s="81"/>
      <c r="Q133" s="81"/>
      <c r="R133" s="81" t="s">
        <v>553</v>
      </c>
      <c r="S133" s="81"/>
    </row>
    <row r="134" spans="1:19" x14ac:dyDescent="0.2">
      <c r="A134" s="16">
        <v>2020</v>
      </c>
      <c r="B134" s="38" t="s">
        <v>575</v>
      </c>
      <c r="C134" s="17">
        <v>11</v>
      </c>
      <c r="D134" s="55">
        <v>12</v>
      </c>
      <c r="E134" s="55">
        <v>12701261007</v>
      </c>
      <c r="F134" s="17" t="s">
        <v>569</v>
      </c>
      <c r="G134" s="34">
        <v>3.46</v>
      </c>
      <c r="H134" s="34"/>
      <c r="I134" s="34"/>
      <c r="J134" s="34">
        <v>7</v>
      </c>
      <c r="K134" s="17"/>
      <c r="L134" s="17"/>
      <c r="M134" s="17"/>
      <c r="N134" s="81"/>
      <c r="O134" s="81"/>
      <c r="P134" s="81"/>
      <c r="Q134" s="81"/>
      <c r="R134" s="81"/>
      <c r="S134" s="81"/>
    </row>
    <row r="135" spans="1:19" x14ac:dyDescent="0.2">
      <c r="A135" s="16">
        <v>2020</v>
      </c>
      <c r="B135" s="38" t="s">
        <v>575</v>
      </c>
      <c r="C135" s="17">
        <v>12</v>
      </c>
      <c r="D135" s="55">
        <v>16</v>
      </c>
      <c r="E135" s="55">
        <v>16701261003</v>
      </c>
      <c r="F135" s="17" t="s">
        <v>570</v>
      </c>
      <c r="G135" s="34">
        <v>3.92</v>
      </c>
      <c r="H135" s="34"/>
      <c r="I135" s="34"/>
      <c r="J135" s="87">
        <v>4.1666666670000003</v>
      </c>
      <c r="K135" s="17"/>
      <c r="L135" s="17"/>
      <c r="M135" s="17"/>
      <c r="N135" s="81"/>
      <c r="O135" s="81"/>
      <c r="P135" s="81"/>
      <c r="Q135" s="81"/>
      <c r="R135" s="81"/>
      <c r="S135" s="81"/>
    </row>
    <row r="136" spans="1:19" x14ac:dyDescent="0.2">
      <c r="A136" s="16">
        <v>2020</v>
      </c>
      <c r="B136" s="38" t="s">
        <v>575</v>
      </c>
      <c r="C136" s="17">
        <v>13</v>
      </c>
      <c r="D136" s="55">
        <v>15</v>
      </c>
      <c r="E136" s="55">
        <v>15701261019</v>
      </c>
      <c r="F136" s="17" t="s">
        <v>571</v>
      </c>
      <c r="G136" s="34">
        <v>3.72</v>
      </c>
      <c r="H136" s="34"/>
      <c r="I136" s="34"/>
      <c r="J136" s="87">
        <v>5.25</v>
      </c>
      <c r="K136" s="17"/>
      <c r="L136" s="17"/>
      <c r="M136" s="17"/>
      <c r="N136" s="81"/>
      <c r="O136" s="81"/>
      <c r="P136" s="81"/>
      <c r="Q136" s="81"/>
      <c r="R136" s="81"/>
      <c r="S136" s="81"/>
    </row>
    <row r="137" spans="1:19" x14ac:dyDescent="0.2">
      <c r="A137" s="16">
        <v>2020</v>
      </c>
      <c r="B137" s="38" t="s">
        <v>575</v>
      </c>
      <c r="C137" s="17">
        <v>14</v>
      </c>
      <c r="D137" s="55">
        <v>17</v>
      </c>
      <c r="E137" s="55">
        <v>17701261010</v>
      </c>
      <c r="F137" s="17" t="s">
        <v>572</v>
      </c>
      <c r="G137" s="34">
        <v>3.95</v>
      </c>
      <c r="H137" s="34"/>
      <c r="I137" s="34"/>
      <c r="J137" s="87">
        <v>3.3333333330000001</v>
      </c>
      <c r="K137" s="17"/>
      <c r="L137" s="17"/>
      <c r="M137" s="17"/>
      <c r="N137" s="81"/>
      <c r="O137" s="81"/>
      <c r="P137" s="81"/>
      <c r="Q137" s="81"/>
      <c r="R137" s="81"/>
      <c r="S137" s="81"/>
    </row>
    <row r="138" spans="1:19" x14ac:dyDescent="0.2">
      <c r="A138" s="16">
        <v>2020</v>
      </c>
      <c r="B138" s="38" t="s">
        <v>575</v>
      </c>
      <c r="C138" s="17">
        <v>15</v>
      </c>
      <c r="D138" s="55">
        <v>16</v>
      </c>
      <c r="E138" s="55">
        <v>16701261023</v>
      </c>
      <c r="F138" s="17" t="s">
        <v>603</v>
      </c>
      <c r="G138" s="34">
        <v>3.86</v>
      </c>
      <c r="H138" s="34"/>
      <c r="I138" s="34"/>
      <c r="J138" s="87">
        <v>3.9166666666666665</v>
      </c>
      <c r="K138" s="17"/>
      <c r="L138" s="17"/>
      <c r="M138" s="17"/>
      <c r="N138" s="81"/>
      <c r="O138" s="81"/>
      <c r="P138" s="81"/>
      <c r="Q138" s="81"/>
      <c r="R138" s="81"/>
      <c r="S138" s="81"/>
    </row>
    <row r="139" spans="1:19" x14ac:dyDescent="0.2">
      <c r="A139" s="16">
        <v>2020</v>
      </c>
      <c r="B139" s="38" t="s">
        <v>575</v>
      </c>
      <c r="C139" s="17">
        <v>16</v>
      </c>
      <c r="D139" s="55">
        <v>16</v>
      </c>
      <c r="E139" s="55">
        <v>16701261004</v>
      </c>
      <c r="F139" s="17" t="s">
        <v>573</v>
      </c>
      <c r="G139" s="34">
        <v>3.92</v>
      </c>
      <c r="H139" s="34"/>
      <c r="I139" s="34"/>
      <c r="J139" s="87">
        <v>4.3333333329999997</v>
      </c>
      <c r="K139" s="17"/>
      <c r="L139" s="17"/>
      <c r="M139" s="17"/>
      <c r="N139" s="81"/>
      <c r="O139" s="81"/>
      <c r="P139" s="81"/>
      <c r="Q139" s="81"/>
      <c r="R139" s="81"/>
      <c r="S139" s="81"/>
    </row>
    <row r="140" spans="1:19" x14ac:dyDescent="0.2">
      <c r="A140" s="16">
        <v>2020</v>
      </c>
      <c r="B140" s="38" t="s">
        <v>575</v>
      </c>
      <c r="C140" s="17">
        <v>17</v>
      </c>
      <c r="D140" s="55">
        <v>16</v>
      </c>
      <c r="E140" s="55">
        <v>16701261019</v>
      </c>
      <c r="F140" s="17" t="s">
        <v>554</v>
      </c>
      <c r="G140" s="34">
        <v>3.78</v>
      </c>
      <c r="H140" s="34"/>
      <c r="I140" s="34">
        <v>0</v>
      </c>
      <c r="J140" s="34">
        <v>3.79</v>
      </c>
      <c r="K140" s="17" t="s">
        <v>66</v>
      </c>
      <c r="L140" s="17" t="s">
        <v>555</v>
      </c>
      <c r="M140" s="17" t="s">
        <v>556</v>
      </c>
      <c r="N140" s="81"/>
      <c r="O140" s="81"/>
      <c r="P140" s="81"/>
      <c r="Q140" s="81"/>
      <c r="R140" s="81" t="s">
        <v>557</v>
      </c>
      <c r="S140" s="81"/>
    </row>
    <row r="141" spans="1:19" x14ac:dyDescent="0.2">
      <c r="A141" s="23">
        <v>2021</v>
      </c>
      <c r="B141" s="32" t="s">
        <v>568</v>
      </c>
      <c r="C141" s="24">
        <v>1</v>
      </c>
      <c r="D141" s="56">
        <v>13</v>
      </c>
      <c r="E141" s="56">
        <v>13701261005</v>
      </c>
      <c r="F141" s="25" t="s">
        <v>558</v>
      </c>
      <c r="G141" s="35">
        <v>3.81</v>
      </c>
      <c r="H141" s="35"/>
      <c r="I141" s="35">
        <v>2</v>
      </c>
      <c r="J141" s="35">
        <v>6.98</v>
      </c>
      <c r="K141" s="25"/>
      <c r="L141" s="25"/>
      <c r="M141" s="25"/>
      <c r="N141" s="102"/>
      <c r="O141" s="102"/>
      <c r="P141" s="102"/>
      <c r="Q141" s="102"/>
      <c r="R141" s="81"/>
      <c r="S141" s="81"/>
    </row>
    <row r="142" spans="1:19" x14ac:dyDescent="0.2">
      <c r="A142" s="23">
        <v>2021</v>
      </c>
      <c r="B142" s="32" t="s">
        <v>568</v>
      </c>
      <c r="C142" s="24">
        <v>11</v>
      </c>
      <c r="D142" s="56">
        <v>10</v>
      </c>
      <c r="E142" s="56" t="s">
        <v>393</v>
      </c>
      <c r="F142" s="25" t="s">
        <v>394</v>
      </c>
      <c r="G142" s="35">
        <v>3.63</v>
      </c>
      <c r="H142" s="35"/>
      <c r="I142" s="35" t="s">
        <v>61</v>
      </c>
      <c r="J142" s="35">
        <v>6.69</v>
      </c>
      <c r="K142" s="25" t="s">
        <v>62</v>
      </c>
      <c r="L142" s="25" t="s">
        <v>249</v>
      </c>
      <c r="M142" s="25" t="s">
        <v>395</v>
      </c>
      <c r="N142" s="102"/>
      <c r="O142" s="102"/>
      <c r="P142" s="102"/>
      <c r="Q142" s="102"/>
      <c r="R142" s="81"/>
      <c r="S142" s="81"/>
    </row>
    <row r="143" spans="1:19" x14ac:dyDescent="0.2">
      <c r="A143" s="23">
        <v>2021</v>
      </c>
      <c r="B143" s="32" t="s">
        <v>568</v>
      </c>
      <c r="C143" s="24">
        <v>3</v>
      </c>
      <c r="D143" s="56">
        <v>14</v>
      </c>
      <c r="E143" s="56">
        <v>14701261006</v>
      </c>
      <c r="F143" s="25" t="s">
        <v>560</v>
      </c>
      <c r="G143" s="35">
        <v>3.66</v>
      </c>
      <c r="H143" s="35"/>
      <c r="I143" s="35">
        <v>0</v>
      </c>
      <c r="J143" s="35">
        <v>6.4</v>
      </c>
      <c r="K143" s="25"/>
      <c r="L143" s="25"/>
      <c r="M143" s="25"/>
      <c r="N143" s="102"/>
      <c r="O143" s="102"/>
      <c r="P143" s="102"/>
      <c r="Q143" s="102"/>
      <c r="R143" s="81"/>
      <c r="S143" s="81"/>
    </row>
    <row r="144" spans="1:19" x14ac:dyDescent="0.2">
      <c r="A144" s="23">
        <v>2021</v>
      </c>
      <c r="B144" s="32" t="s">
        <v>568</v>
      </c>
      <c r="C144" s="24">
        <v>4</v>
      </c>
      <c r="D144" s="56">
        <v>15</v>
      </c>
      <c r="E144" s="56">
        <v>15701261004</v>
      </c>
      <c r="F144" s="25" t="s">
        <v>561</v>
      </c>
      <c r="G144" s="35">
        <v>3.73</v>
      </c>
      <c r="H144" s="35"/>
      <c r="I144" s="35">
        <v>0</v>
      </c>
      <c r="J144" s="35">
        <v>6.17</v>
      </c>
      <c r="K144" s="25"/>
      <c r="L144" s="25"/>
      <c r="M144" s="25"/>
      <c r="N144" s="102"/>
      <c r="O144" s="102"/>
      <c r="P144" s="102"/>
      <c r="Q144" s="102"/>
      <c r="R144" s="81"/>
      <c r="S144" s="81"/>
    </row>
    <row r="145" spans="1:19" x14ac:dyDescent="0.2">
      <c r="A145" s="23">
        <v>2021</v>
      </c>
      <c r="B145" s="32" t="s">
        <v>568</v>
      </c>
      <c r="C145" s="24">
        <v>5</v>
      </c>
      <c r="D145" s="56">
        <v>15</v>
      </c>
      <c r="E145" s="56">
        <v>15701261014</v>
      </c>
      <c r="F145" s="25" t="s">
        <v>562</v>
      </c>
      <c r="G145" s="35">
        <v>3.75</v>
      </c>
      <c r="H145" s="35"/>
      <c r="I145" s="35">
        <v>0</v>
      </c>
      <c r="J145" s="35">
        <v>5.77</v>
      </c>
      <c r="K145" s="25"/>
      <c r="L145" s="25"/>
      <c r="M145" s="25"/>
      <c r="N145" s="102"/>
      <c r="O145" s="102"/>
      <c r="P145" s="102"/>
      <c r="Q145" s="102"/>
      <c r="R145" s="81"/>
      <c r="S145" s="81"/>
    </row>
    <row r="146" spans="1:19" x14ac:dyDescent="0.2">
      <c r="A146" s="23">
        <v>2021</v>
      </c>
      <c r="B146" s="32" t="s">
        <v>568</v>
      </c>
      <c r="C146" s="24">
        <v>6</v>
      </c>
      <c r="D146" s="56">
        <v>16</v>
      </c>
      <c r="E146" s="56">
        <v>16701261014</v>
      </c>
      <c r="F146" s="25" t="s">
        <v>563</v>
      </c>
      <c r="G146" s="35">
        <v>3.76</v>
      </c>
      <c r="H146" s="35"/>
      <c r="I146" s="35">
        <v>0</v>
      </c>
      <c r="J146" s="35">
        <v>5.04</v>
      </c>
      <c r="K146" s="25"/>
      <c r="L146" s="25"/>
      <c r="M146" s="25"/>
      <c r="N146" s="102"/>
      <c r="O146" s="102"/>
      <c r="P146" s="102"/>
      <c r="Q146" s="102"/>
      <c r="R146" s="81"/>
      <c r="S146" s="81"/>
    </row>
    <row r="147" spans="1:19" x14ac:dyDescent="0.2">
      <c r="A147" s="23">
        <v>2021</v>
      </c>
      <c r="B147" s="32" t="s">
        <v>568</v>
      </c>
      <c r="C147" s="24">
        <v>7</v>
      </c>
      <c r="D147" s="56">
        <v>16</v>
      </c>
      <c r="E147" s="56">
        <v>16701261018</v>
      </c>
      <c r="F147" s="25" t="s">
        <v>564</v>
      </c>
      <c r="G147" s="35">
        <v>3.8</v>
      </c>
      <c r="H147" s="35"/>
      <c r="I147" s="35">
        <v>0</v>
      </c>
      <c r="J147" s="35">
        <v>4.5999999999999996</v>
      </c>
      <c r="K147" s="25"/>
      <c r="L147" s="25"/>
      <c r="M147" s="25"/>
      <c r="N147" s="102"/>
      <c r="O147" s="102"/>
      <c r="P147" s="102"/>
      <c r="Q147" s="102"/>
      <c r="R147" s="81"/>
      <c r="S147" s="81"/>
    </row>
    <row r="148" spans="1:19" x14ac:dyDescent="0.2">
      <c r="A148" s="23">
        <v>2021</v>
      </c>
      <c r="B148" s="32" t="s">
        <v>568</v>
      </c>
      <c r="C148" s="24">
        <v>8</v>
      </c>
      <c r="D148" s="56">
        <v>17</v>
      </c>
      <c r="E148" s="56">
        <v>17701261012</v>
      </c>
      <c r="F148" s="25" t="s">
        <v>565</v>
      </c>
      <c r="G148" s="35">
        <v>3.89</v>
      </c>
      <c r="H148" s="35"/>
      <c r="I148" s="35">
        <v>0</v>
      </c>
      <c r="J148" s="35">
        <v>4.0599999999999996</v>
      </c>
      <c r="K148" s="25"/>
      <c r="L148" s="25"/>
      <c r="M148" s="25"/>
      <c r="N148" s="102"/>
      <c r="O148" s="102"/>
      <c r="P148" s="102"/>
      <c r="Q148" s="102"/>
      <c r="R148" s="81"/>
      <c r="S148" s="81"/>
    </row>
    <row r="149" spans="1:19" x14ac:dyDescent="0.2">
      <c r="A149" s="23">
        <v>2021</v>
      </c>
      <c r="B149" s="32" t="s">
        <v>568</v>
      </c>
      <c r="C149" s="24">
        <v>9</v>
      </c>
      <c r="D149" s="56">
        <v>17</v>
      </c>
      <c r="E149" s="56">
        <v>17701261018</v>
      </c>
      <c r="F149" s="25" t="s">
        <v>250</v>
      </c>
      <c r="G149" s="35">
        <v>3.79</v>
      </c>
      <c r="H149" s="35"/>
      <c r="I149" s="35">
        <v>0</v>
      </c>
      <c r="J149" s="35">
        <v>3.82</v>
      </c>
      <c r="K149" s="25"/>
      <c r="L149" s="25"/>
      <c r="M149" s="25"/>
      <c r="N149" s="102"/>
      <c r="O149" s="102"/>
      <c r="P149" s="102"/>
      <c r="Q149" s="102"/>
      <c r="R149" s="81"/>
      <c r="S149" s="81"/>
    </row>
    <row r="150" spans="1:19" x14ac:dyDescent="0.2">
      <c r="A150" s="23">
        <v>2021</v>
      </c>
      <c r="B150" s="32" t="s">
        <v>568</v>
      </c>
      <c r="C150" s="24">
        <v>10</v>
      </c>
      <c r="D150" s="56">
        <v>18</v>
      </c>
      <c r="E150" s="56">
        <v>18701261007</v>
      </c>
      <c r="F150" s="25" t="s">
        <v>566</v>
      </c>
      <c r="G150" s="35">
        <v>3.94</v>
      </c>
      <c r="H150" s="35"/>
      <c r="I150" s="35">
        <v>0</v>
      </c>
      <c r="J150" s="35">
        <v>2.83</v>
      </c>
      <c r="K150" s="25"/>
      <c r="L150" s="25"/>
      <c r="M150" s="25"/>
      <c r="N150" s="102"/>
      <c r="O150" s="102"/>
      <c r="P150" s="102"/>
      <c r="Q150" s="102"/>
      <c r="R150" s="81"/>
      <c r="S150" s="81"/>
    </row>
    <row r="151" spans="1:19" x14ac:dyDescent="0.2">
      <c r="A151" s="23">
        <v>2021</v>
      </c>
      <c r="B151" s="32" t="s">
        <v>568</v>
      </c>
      <c r="C151" s="24">
        <v>11</v>
      </c>
      <c r="D151" s="56">
        <v>18</v>
      </c>
      <c r="E151" s="56">
        <v>18701261013</v>
      </c>
      <c r="F151" s="25" t="s">
        <v>567</v>
      </c>
      <c r="G151" s="35">
        <v>3.94</v>
      </c>
      <c r="H151" s="35"/>
      <c r="I151" s="35">
        <v>0</v>
      </c>
      <c r="J151" s="35">
        <v>3.33</v>
      </c>
      <c r="K151" s="25"/>
      <c r="L151" s="25"/>
      <c r="M151" s="25"/>
      <c r="N151" s="102"/>
      <c r="O151" s="102"/>
      <c r="P151" s="102"/>
      <c r="Q151" s="102"/>
      <c r="R151" s="81"/>
      <c r="S151" s="81"/>
    </row>
    <row r="152" spans="1:19" ht="16" x14ac:dyDescent="0.2">
      <c r="A152" s="23">
        <v>2021</v>
      </c>
      <c r="B152" s="32" t="s">
        <v>568</v>
      </c>
      <c r="C152" s="24">
        <v>12</v>
      </c>
      <c r="D152" s="57">
        <v>14</v>
      </c>
      <c r="E152" s="57">
        <v>148100034</v>
      </c>
      <c r="F152" s="28" t="s">
        <v>608</v>
      </c>
      <c r="G152" s="31"/>
      <c r="H152" s="32"/>
      <c r="I152" s="32"/>
      <c r="J152" s="31"/>
      <c r="K152" s="28"/>
      <c r="L152" s="28"/>
      <c r="M152" s="28"/>
      <c r="N152" s="103"/>
      <c r="O152" s="103"/>
      <c r="P152" s="103"/>
      <c r="Q152" s="103"/>
      <c r="R152" s="104">
        <v>2021</v>
      </c>
      <c r="S152" s="81"/>
    </row>
    <row r="153" spans="1:19" ht="16" x14ac:dyDescent="0.2">
      <c r="A153" s="23">
        <v>2021</v>
      </c>
      <c r="B153" s="32" t="s">
        <v>568</v>
      </c>
      <c r="C153" s="24">
        <v>13</v>
      </c>
      <c r="D153" s="57">
        <v>14</v>
      </c>
      <c r="E153" s="57">
        <v>148300058</v>
      </c>
      <c r="F153" s="28" t="s">
        <v>609</v>
      </c>
      <c r="G153" s="31"/>
      <c r="H153" s="32"/>
      <c r="I153" s="32"/>
      <c r="J153" s="77"/>
      <c r="K153" s="28"/>
      <c r="L153" s="28"/>
      <c r="M153" s="28"/>
      <c r="N153" s="103"/>
      <c r="O153" s="103"/>
      <c r="P153" s="103"/>
      <c r="Q153" s="103"/>
      <c r="R153" s="104">
        <v>2021</v>
      </c>
      <c r="S153" s="81"/>
    </row>
    <row r="154" spans="1:19" ht="16" x14ac:dyDescent="0.2">
      <c r="A154" s="23"/>
      <c r="B154" s="32"/>
      <c r="C154" s="24"/>
      <c r="D154" s="57"/>
      <c r="E154" s="57"/>
      <c r="F154" s="28"/>
      <c r="G154" s="31"/>
      <c r="H154" s="32"/>
      <c r="I154" s="32"/>
      <c r="J154" s="77"/>
      <c r="K154" s="28"/>
      <c r="L154" s="28"/>
      <c r="M154" s="28"/>
      <c r="N154" s="103"/>
      <c r="O154" s="103"/>
      <c r="P154" s="103"/>
      <c r="Q154" s="103"/>
      <c r="R154" s="104">
        <v>2021</v>
      </c>
      <c r="S154" s="81"/>
    </row>
    <row r="155" spans="1:19" ht="16" x14ac:dyDescent="0.2">
      <c r="A155" s="23"/>
      <c r="B155" s="32"/>
      <c r="C155" s="24"/>
      <c r="D155" s="57"/>
      <c r="E155" s="57"/>
      <c r="F155" s="28"/>
      <c r="G155" s="31"/>
      <c r="H155" s="32"/>
      <c r="I155" s="32"/>
      <c r="J155" s="77"/>
      <c r="K155" s="28"/>
      <c r="L155" s="28"/>
      <c r="M155" s="28"/>
      <c r="N155" s="103"/>
      <c r="O155" s="103"/>
      <c r="P155" s="103"/>
      <c r="Q155" s="103"/>
      <c r="R155" s="104">
        <v>2021</v>
      </c>
      <c r="S155" s="81"/>
    </row>
    <row r="156" spans="1:19" ht="16" x14ac:dyDescent="0.2">
      <c r="A156" s="23"/>
      <c r="B156" s="32"/>
      <c r="C156" s="24"/>
      <c r="D156" s="57"/>
      <c r="E156" s="57"/>
      <c r="F156" s="28"/>
      <c r="G156" s="31"/>
      <c r="H156" s="32"/>
      <c r="I156" s="32"/>
      <c r="J156" s="77"/>
      <c r="K156" s="28"/>
      <c r="L156" s="28"/>
      <c r="M156" s="28"/>
      <c r="N156" s="103"/>
      <c r="O156" s="103"/>
      <c r="P156" s="103"/>
      <c r="Q156" s="103"/>
      <c r="R156" s="104">
        <v>2021</v>
      </c>
      <c r="S156" s="81"/>
    </row>
    <row r="157" spans="1:19" ht="16" x14ac:dyDescent="0.2">
      <c r="A157" s="23"/>
      <c r="B157" s="32"/>
      <c r="C157" s="24"/>
      <c r="D157" s="57"/>
      <c r="E157" s="57"/>
      <c r="F157" s="28"/>
      <c r="G157" s="31"/>
      <c r="H157" s="32"/>
      <c r="I157" s="32"/>
      <c r="J157" s="77"/>
      <c r="K157" s="28"/>
      <c r="L157" s="28"/>
      <c r="M157" s="28"/>
      <c r="N157" s="103"/>
      <c r="O157" s="103"/>
      <c r="P157" s="103"/>
      <c r="Q157" s="103"/>
      <c r="R157" s="104"/>
      <c r="S157" s="81"/>
    </row>
    <row r="158" spans="1:19" ht="16" x14ac:dyDescent="0.2">
      <c r="A158" s="23"/>
      <c r="B158" s="32"/>
      <c r="C158" s="24"/>
      <c r="D158" s="57"/>
      <c r="E158" s="57"/>
      <c r="F158" s="28"/>
      <c r="G158" s="31"/>
      <c r="H158" s="32"/>
      <c r="I158" s="32"/>
      <c r="J158" s="77"/>
      <c r="K158" s="28"/>
      <c r="L158" s="28"/>
      <c r="M158" s="28"/>
      <c r="N158" s="103"/>
      <c r="O158" s="103"/>
      <c r="P158" s="103"/>
      <c r="Q158" s="103"/>
      <c r="R158" s="104"/>
      <c r="S158" s="81"/>
    </row>
    <row r="159" spans="1:19" ht="16" x14ac:dyDescent="0.2">
      <c r="A159" s="23"/>
      <c r="B159" s="32"/>
      <c r="C159" s="24"/>
      <c r="D159" s="57"/>
      <c r="E159" s="57"/>
      <c r="F159" s="28"/>
      <c r="G159" s="31"/>
      <c r="H159" s="32"/>
      <c r="I159" s="32"/>
      <c r="J159" s="77"/>
      <c r="K159" s="28"/>
      <c r="L159" s="28"/>
      <c r="M159" s="28"/>
      <c r="N159" s="103"/>
      <c r="O159" s="103"/>
      <c r="P159" s="103"/>
      <c r="Q159" s="103"/>
      <c r="R159" s="104"/>
      <c r="S159" s="81"/>
    </row>
    <row r="160" spans="1:19" ht="16" x14ac:dyDescent="0.2">
      <c r="A160" s="23"/>
      <c r="B160" s="32"/>
      <c r="C160" s="24"/>
      <c r="D160" s="57"/>
      <c r="E160" s="57"/>
      <c r="F160" s="28"/>
      <c r="G160" s="31"/>
      <c r="H160" s="32"/>
      <c r="I160" s="32"/>
      <c r="J160" s="77"/>
      <c r="K160" s="28"/>
      <c r="L160" s="28"/>
      <c r="M160" s="28"/>
      <c r="N160" s="103"/>
      <c r="O160" s="103"/>
      <c r="P160" s="103"/>
      <c r="Q160" s="103"/>
      <c r="R160" s="104"/>
      <c r="S160" s="81"/>
    </row>
    <row r="161" spans="1:19" ht="16" x14ac:dyDescent="0.2">
      <c r="A161" s="23"/>
      <c r="B161" s="32"/>
      <c r="C161" s="24"/>
      <c r="D161" s="57"/>
      <c r="E161" s="57"/>
      <c r="F161" s="28"/>
      <c r="G161" s="31"/>
      <c r="H161" s="32"/>
      <c r="I161" s="32"/>
      <c r="J161" s="77"/>
      <c r="K161" s="28"/>
      <c r="L161" s="28"/>
      <c r="M161" s="28"/>
      <c r="N161" s="103"/>
      <c r="O161" s="103"/>
      <c r="P161" s="103"/>
      <c r="Q161" s="103"/>
      <c r="R161" s="104"/>
      <c r="S161" s="81"/>
    </row>
    <row r="162" spans="1:19" ht="16" x14ac:dyDescent="0.2">
      <c r="A162" s="23"/>
      <c r="B162" s="32"/>
      <c r="C162" s="24"/>
      <c r="D162" s="57"/>
      <c r="E162" s="57"/>
      <c r="F162" s="28"/>
      <c r="G162" s="31"/>
      <c r="H162" s="32"/>
      <c r="I162" s="32"/>
      <c r="J162" s="77"/>
      <c r="K162" s="28"/>
      <c r="L162" s="28"/>
      <c r="M162" s="28"/>
      <c r="N162" s="103"/>
      <c r="O162" s="103"/>
      <c r="P162" s="103"/>
      <c r="Q162" s="103"/>
      <c r="R162" s="104"/>
      <c r="S162" s="81"/>
    </row>
    <row r="163" spans="1:19" ht="16" x14ac:dyDescent="0.2">
      <c r="A163" s="23"/>
      <c r="B163" s="32"/>
      <c r="C163" s="24"/>
      <c r="D163" s="57"/>
      <c r="E163" s="57"/>
      <c r="F163" s="28"/>
      <c r="G163" s="31"/>
      <c r="H163" s="32"/>
      <c r="I163" s="32"/>
      <c r="J163" s="77"/>
      <c r="K163" s="28"/>
      <c r="L163" s="28"/>
      <c r="M163" s="28"/>
      <c r="N163" s="103"/>
      <c r="O163" s="103"/>
      <c r="P163" s="103"/>
      <c r="Q163" s="103"/>
      <c r="R163" s="104"/>
      <c r="S163" s="81"/>
    </row>
    <row r="164" spans="1:19" x14ac:dyDescent="0.2">
      <c r="C164" s="2"/>
      <c r="D164" s="2"/>
      <c r="E164" s="58"/>
      <c r="G164" s="37"/>
      <c r="H164" s="33"/>
      <c r="I164" s="33"/>
      <c r="J164" s="5"/>
      <c r="K164" s="2"/>
      <c r="L164" s="2"/>
      <c r="M164" s="2"/>
      <c r="N164" s="26"/>
      <c r="O164" s="2"/>
      <c r="P164" s="2"/>
      <c r="Q164" s="2"/>
      <c r="R164" s="27"/>
    </row>
    <row r="165" spans="1:19" x14ac:dyDescent="0.2">
      <c r="C165" s="2"/>
      <c r="D165" s="2"/>
      <c r="E165" s="113" t="s">
        <v>594</v>
      </c>
      <c r="F165" s="113" t="s">
        <v>595</v>
      </c>
      <c r="G165" s="114" t="s">
        <v>596</v>
      </c>
      <c r="H165" s="114"/>
      <c r="I165" s="114"/>
      <c r="J165" s="114"/>
      <c r="K165" s="114"/>
      <c r="L165" s="114"/>
      <c r="M165" s="114"/>
      <c r="N165" s="113" t="s">
        <v>597</v>
      </c>
      <c r="O165" s="113" t="s">
        <v>598</v>
      </c>
      <c r="P165" s="2"/>
      <c r="Q165" s="2"/>
      <c r="R165" s="27"/>
    </row>
    <row r="166" spans="1:19" x14ac:dyDescent="0.2">
      <c r="C166" s="2"/>
      <c r="D166" s="2"/>
      <c r="E166" s="113"/>
      <c r="F166" s="113"/>
      <c r="G166" s="72" t="s">
        <v>599</v>
      </c>
      <c r="H166" s="72" t="s">
        <v>599</v>
      </c>
      <c r="I166" s="72" t="s">
        <v>599</v>
      </c>
      <c r="J166" s="72" t="s">
        <v>599</v>
      </c>
      <c r="K166" s="72" t="s">
        <v>599</v>
      </c>
      <c r="L166" s="72" t="s">
        <v>599</v>
      </c>
      <c r="M166" s="83" t="s">
        <v>599</v>
      </c>
      <c r="N166" s="113"/>
      <c r="O166" s="113"/>
      <c r="P166" s="2"/>
      <c r="Q166" s="2"/>
      <c r="R166" s="27"/>
      <c r="S166" s="105"/>
    </row>
    <row r="167" spans="1:19" x14ac:dyDescent="0.2">
      <c r="E167" s="113"/>
      <c r="F167" s="113"/>
      <c r="G167" s="72" t="s">
        <v>579</v>
      </c>
      <c r="H167" s="72" t="s">
        <v>578</v>
      </c>
      <c r="I167" s="72" t="s">
        <v>577</v>
      </c>
      <c r="J167" s="72" t="s">
        <v>576</v>
      </c>
      <c r="K167" s="72" t="s">
        <v>574</v>
      </c>
      <c r="L167" s="72" t="s">
        <v>575</v>
      </c>
      <c r="M167" s="83" t="s">
        <v>568</v>
      </c>
      <c r="N167" s="113"/>
      <c r="O167" s="113"/>
      <c r="S167" s="105"/>
    </row>
    <row r="168" spans="1:19" ht="15" customHeight="1" x14ac:dyDescent="0.2">
      <c r="E168" s="73">
        <v>1</v>
      </c>
      <c r="F168" s="73">
        <v>2</v>
      </c>
      <c r="G168" s="73">
        <v>3</v>
      </c>
      <c r="H168" s="73">
        <v>4</v>
      </c>
      <c r="I168" s="73">
        <v>5</v>
      </c>
      <c r="J168" s="73">
        <v>6</v>
      </c>
      <c r="K168" s="73">
        <v>7</v>
      </c>
      <c r="L168" s="73">
        <v>8</v>
      </c>
      <c r="M168" s="73">
        <v>9</v>
      </c>
      <c r="N168" s="73">
        <v>10</v>
      </c>
      <c r="O168" s="73">
        <v>11</v>
      </c>
      <c r="S168" s="105"/>
    </row>
    <row r="169" spans="1:19" x14ac:dyDescent="0.2">
      <c r="E169" s="74" t="s">
        <v>579</v>
      </c>
      <c r="F169" s="75">
        <v>8</v>
      </c>
      <c r="G169" s="76"/>
      <c r="H169" s="76"/>
      <c r="I169" s="76"/>
      <c r="J169" s="75">
        <f>COUNTIF(D2:D100,14)</f>
        <v>0</v>
      </c>
      <c r="K169" s="75">
        <f>COUNTIF(D101:D123,14)</f>
        <v>2</v>
      </c>
      <c r="L169" s="75">
        <f>COUNTIF(D124:D140,14)</f>
        <v>2</v>
      </c>
      <c r="M169" s="75">
        <f>COUNTIF(D141:D163,14)</f>
        <v>3</v>
      </c>
      <c r="N169" s="75">
        <f>SUM(J169:M169)</f>
        <v>7</v>
      </c>
      <c r="O169" s="80">
        <f>AVERAGE(J92,J100,J120,J125,J143,J157)</f>
        <v>5.9680000000000009</v>
      </c>
      <c r="S169" s="105"/>
    </row>
    <row r="170" spans="1:19" x14ac:dyDescent="0.2">
      <c r="E170" s="74" t="s">
        <v>578</v>
      </c>
      <c r="F170" s="75">
        <v>16</v>
      </c>
      <c r="G170" s="76"/>
      <c r="H170" s="76"/>
      <c r="I170" s="76"/>
      <c r="J170" s="76"/>
      <c r="K170" s="75">
        <f>COUNTIF(D2:D123,15)</f>
        <v>1</v>
      </c>
      <c r="L170" s="75">
        <f>COUNTIF(D124:D140,15)</f>
        <v>4</v>
      </c>
      <c r="M170" s="75">
        <f>COUNTIF(D141:D163,15)</f>
        <v>2</v>
      </c>
      <c r="N170" s="75">
        <f t="shared" ref="N170:N172" si="0">SUM(J170:M170)</f>
        <v>7</v>
      </c>
      <c r="O170" s="80">
        <f>AVERAGE(J121,J126,J127,J128,J136,J144,J145,J154)</f>
        <v>4.9900000000000011</v>
      </c>
      <c r="S170" s="105"/>
    </row>
    <row r="171" spans="1:19" x14ac:dyDescent="0.2">
      <c r="E171" s="74" t="s">
        <v>577</v>
      </c>
      <c r="F171" s="75">
        <v>30</v>
      </c>
      <c r="G171" s="76"/>
      <c r="H171" s="76"/>
      <c r="I171" s="76"/>
      <c r="J171" s="76"/>
      <c r="K171" s="76"/>
      <c r="L171" s="75">
        <f>COUNTIF(D2:D140,16)</f>
        <v>11</v>
      </c>
      <c r="M171" s="75">
        <f>COUNTIF(D141:D163,16)</f>
        <v>2</v>
      </c>
      <c r="N171" s="75">
        <f t="shared" si="0"/>
        <v>13</v>
      </c>
      <c r="O171" s="80">
        <f>AVERAGE(J122,J123,J129,J130,J131,J132,J133,J135,J138,J139,J140,J146,J147)</f>
        <v>3.8751282051282052</v>
      </c>
      <c r="Q171" s="82"/>
      <c r="S171" s="105"/>
    </row>
    <row r="172" spans="1:19" x14ac:dyDescent="0.2">
      <c r="E172" s="74" t="s">
        <v>576</v>
      </c>
      <c r="F172" s="75">
        <v>22</v>
      </c>
      <c r="G172" s="76"/>
      <c r="H172" s="76"/>
      <c r="I172" s="76"/>
      <c r="J172" s="76"/>
      <c r="K172" s="76"/>
      <c r="L172" s="76"/>
      <c r="M172" s="75">
        <f>COUNTIF(D2:D163,17)</f>
        <v>3</v>
      </c>
      <c r="N172" s="75">
        <f t="shared" si="0"/>
        <v>3</v>
      </c>
      <c r="O172" s="80">
        <f>AVERAGE(J137,J148,J149,J155)</f>
        <v>3.7377777776666665</v>
      </c>
      <c r="Q172" s="82"/>
      <c r="S172" s="85"/>
    </row>
    <row r="173" spans="1:19" x14ac:dyDescent="0.2">
      <c r="E173" s="111" t="s">
        <v>606</v>
      </c>
      <c r="F173" s="112"/>
      <c r="G173" s="112"/>
      <c r="H173" s="112"/>
      <c r="I173" s="112"/>
      <c r="J173" s="112"/>
      <c r="K173" s="112"/>
      <c r="L173" s="112"/>
      <c r="M173" s="112"/>
      <c r="N173" s="112"/>
      <c r="O173" s="106">
        <f>AVERAGE(O169:O172)</f>
        <v>4.6427264956987191</v>
      </c>
      <c r="Q173" s="82"/>
    </row>
    <row r="174" spans="1:19" x14ac:dyDescent="0.2">
      <c r="Q174" s="82"/>
      <c r="S174" s="105"/>
    </row>
    <row r="175" spans="1:19" ht="16" customHeight="1" x14ac:dyDescent="0.2"/>
    <row r="176" spans="1:19" x14ac:dyDescent="0.2">
      <c r="E176" s="107" t="s">
        <v>600</v>
      </c>
      <c r="F176" s="109" t="s">
        <v>604</v>
      </c>
      <c r="G176" s="108" t="s">
        <v>3</v>
      </c>
      <c r="H176" s="108"/>
      <c r="I176" s="108"/>
      <c r="J176" s="109" t="s">
        <v>601</v>
      </c>
    </row>
    <row r="177" spans="5:10" x14ac:dyDescent="0.2">
      <c r="E177" s="107"/>
      <c r="F177" s="110"/>
      <c r="G177" s="90" t="s">
        <v>605</v>
      </c>
      <c r="H177" s="90" t="s">
        <v>606</v>
      </c>
      <c r="I177" s="90" t="s">
        <v>607</v>
      </c>
      <c r="J177" s="110"/>
    </row>
    <row r="178" spans="5:10" x14ac:dyDescent="0.2">
      <c r="E178" s="91" t="s">
        <v>578</v>
      </c>
      <c r="F178" s="92">
        <f>COUNTA(D48:D71)</f>
        <v>24</v>
      </c>
      <c r="G178" s="92">
        <f>MIN(G48:G71)</f>
        <v>3.2</v>
      </c>
      <c r="H178" s="93">
        <f>AVERAGE(G48:G71)</f>
        <v>3.6166666666666671</v>
      </c>
      <c r="I178" s="93">
        <f>MAX(G48:G71)</f>
        <v>3.99</v>
      </c>
      <c r="J178" s="84">
        <f>AVERAGE(J48:J71)</f>
        <v>6.3491666666666662</v>
      </c>
    </row>
    <row r="179" spans="5:10" x14ac:dyDescent="0.2">
      <c r="E179" s="91" t="s">
        <v>577</v>
      </c>
      <c r="F179" s="92">
        <f>COUNTA(D72:D92)</f>
        <v>21</v>
      </c>
      <c r="G179" s="92">
        <f>MIN(G72:G92)</f>
        <v>3.18</v>
      </c>
      <c r="H179" s="93">
        <f>AVERAGE(G72:G92)</f>
        <v>3.4076190476190482</v>
      </c>
      <c r="I179" s="93">
        <f>MAX(G72:G92)</f>
        <v>3.62</v>
      </c>
      <c r="J179" s="84">
        <f>AVERAGE(J72:J92)</f>
        <v>6.7012698412698422</v>
      </c>
    </row>
    <row r="180" spans="5:10" x14ac:dyDescent="0.2">
      <c r="E180" s="91" t="s">
        <v>576</v>
      </c>
      <c r="F180" s="92">
        <f>COUNTA(D93:D100)</f>
        <v>8</v>
      </c>
      <c r="G180" s="92">
        <f>MIN(G93:G100)</f>
        <v>3.14</v>
      </c>
      <c r="H180" s="93">
        <f>AVERAGE(G93:G100)</f>
        <v>3.4175</v>
      </c>
      <c r="I180" s="93">
        <f>MAX(G93:G100)</f>
        <v>3.58</v>
      </c>
      <c r="J180" s="84">
        <f>AVERAGE(J93:J100)</f>
        <v>6.7862500000000008</v>
      </c>
    </row>
    <row r="181" spans="5:10" x14ac:dyDescent="0.2">
      <c r="E181" s="91" t="s">
        <v>574</v>
      </c>
      <c r="F181" s="92">
        <f>COUNTA(D101:D123)</f>
        <v>23</v>
      </c>
      <c r="G181" s="92">
        <f>MIN(G101:G123)</f>
        <v>3.44</v>
      </c>
      <c r="H181" s="93">
        <f>AVERAGE(G101:G123)</f>
        <v>3.7004347826086961</v>
      </c>
      <c r="I181" s="93">
        <f>MAX(G101:G123)</f>
        <v>3.93</v>
      </c>
      <c r="J181" s="84">
        <f>AVERAGE(J101:J123)</f>
        <v>5.5869565217391308</v>
      </c>
    </row>
    <row r="182" spans="5:10" x14ac:dyDescent="0.2">
      <c r="E182" s="92" t="s">
        <v>575</v>
      </c>
      <c r="F182" s="92">
        <f>COUNTA(C124:C140)</f>
        <v>17</v>
      </c>
      <c r="G182" s="92">
        <f>MIN(G124:G140)</f>
        <v>3.46</v>
      </c>
      <c r="H182" s="93">
        <f>AVERAGE((G124:G140))</f>
        <v>3.7888235294117645</v>
      </c>
      <c r="I182" s="92">
        <f>MAX(G124:G140)</f>
        <v>3.95</v>
      </c>
      <c r="J182" s="84">
        <f>AVERAGE(J124:J140)</f>
        <v>4.3223529411568631</v>
      </c>
    </row>
    <row r="183" spans="5:10" x14ac:dyDescent="0.2">
      <c r="E183" s="92" t="s">
        <v>568</v>
      </c>
      <c r="F183" s="92">
        <f>COUNTA(C141:C156)</f>
        <v>13</v>
      </c>
      <c r="G183" s="93">
        <f>MIN(G141:G156)</f>
        <v>3.63</v>
      </c>
      <c r="H183" s="93">
        <f>AVERAGE((G141:G151))</f>
        <v>3.7909090909090906</v>
      </c>
      <c r="I183" s="92">
        <f>MAX(G141:G156)</f>
        <v>3.94</v>
      </c>
      <c r="J183" s="84">
        <f>AVERAGE(J141:J156)</f>
        <v>5.0627272727272734</v>
      </c>
    </row>
    <row r="184" spans="5:10" ht="16" x14ac:dyDescent="0.2">
      <c r="E184" s="94" t="s">
        <v>606</v>
      </c>
      <c r="F184" s="95"/>
      <c r="G184" s="96"/>
      <c r="H184" s="97">
        <f>AVERAGE(H181:H183)</f>
        <v>3.760055800976517</v>
      </c>
      <c r="I184" s="98"/>
      <c r="J184" s="89">
        <f>AVERAGE(J181:J183)</f>
        <v>4.9906789118744221</v>
      </c>
    </row>
  </sheetData>
  <sheetProtection formatCells="0" formatColumns="0" formatRows="0" insertColumns="0" insertRows="0" insertHyperlinks="0" deleteColumns="0" deleteRows="0" sort="0" autoFilter="0" pivotTables="0"/>
  <autoFilter ref="A1:S163" xr:uid="{00000000-0009-0000-0000-000000000000}"/>
  <mergeCells count="10">
    <mergeCell ref="O165:O167"/>
    <mergeCell ref="E165:E167"/>
    <mergeCell ref="G165:M165"/>
    <mergeCell ref="N165:N167"/>
    <mergeCell ref="F165:F167"/>
    <mergeCell ref="E176:E177"/>
    <mergeCell ref="G176:I176"/>
    <mergeCell ref="J176:J177"/>
    <mergeCell ref="F176:F177"/>
    <mergeCell ref="E173:N173"/>
  </mergeCells>
  <phoneticPr fontId="3" type="noConversion"/>
  <conditionalFormatting sqref="S174 S166:S172 F92 F100 F120 F125 F143">
    <cfRule type="duplicateValues" dxfId="1" priority="1"/>
  </conditionalFormatting>
  <conditionalFormatting sqref="F2:F163">
    <cfRule type="duplicateValues" dxfId="0" priority="60" stopIfTrue="1"/>
  </conditionalFormatting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MASA STUDI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JARWO</dc:creator>
  <dc:description>Grid export generated by Krajee ExportMenu widget (yii2-export)</dc:description>
  <cp:lastModifiedBy>Microsoft Office User</cp:lastModifiedBy>
  <dcterms:created xsi:type="dcterms:W3CDTF">2020-10-16T11:29:46Z</dcterms:created>
  <dcterms:modified xsi:type="dcterms:W3CDTF">2022-06-29T06:41:36Z</dcterms:modified>
</cp:coreProperties>
</file>